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M:\Executivo\2020-2021\Avalinterna\"/>
    </mc:Choice>
  </mc:AlternateContent>
  <xr:revisionPtr revIDLastSave="0" documentId="8_{58419FE3-06FB-402D-8871-AB8E73B9463C}" xr6:coauthVersionLast="36" xr6:coauthVersionMax="36" xr10:uidLastSave="{00000000-0000-0000-0000-000000000000}"/>
  <bookViews>
    <workbookView xWindow="0" yWindow="0" windowWidth="28800" windowHeight="12225" tabRatio="816" firstSheet="4" activeTab="5" xr2:uid="{00000000-000D-0000-FFFF-FFFF00000000}"/>
  </bookViews>
  <sheets>
    <sheet name="Indice" sheetId="15" r:id="rId1"/>
    <sheet name="Taxas de participação" sheetId="25" r:id="rId2"/>
    <sheet name="Médias por Questão e Nivel Ens." sheetId="2" r:id="rId3"/>
    <sheet name="Médias por Questão e Particip." sheetId="20" r:id="rId4"/>
    <sheet name="Médias por dimensão SELFIE" sheetId="1" r:id="rId5"/>
    <sheet name="Questões próprias" sheetId="9" r:id="rId6"/>
    <sheet name="Outras áreas 1" sheetId="10" r:id="rId7"/>
    <sheet name="Fatores relativos EA Remoto" sheetId="24" r:id="rId8"/>
    <sheet name="Outras áreas 2" sheetId="26" r:id="rId9"/>
    <sheet name="Exemplos de atividades eficazes" sheetId="22" r:id="rId10"/>
    <sheet name="Tecnologia útil para o ensino" sheetId="23" r:id="rId11"/>
  </sheets>
  <definedNames>
    <definedName name="Acesso_dos_alunos_a_dispositivos_fora_da_escola">'Outras áreas 2'!$C$20</definedName>
    <definedName name="Adoção_de_tecnologia">'Outras áreas 1'!$C$41</definedName>
    <definedName name="Como_é_que_os_seus_alunos_utilizam_a_tecnologia_dentro_e_fora_da_escola">'Outras áreas 2'!$C$3</definedName>
    <definedName name="Confiança_na_utilização_de_tecnologia">'Outras áreas 1'!$C$20</definedName>
    <definedName name="Conhecimentos_técnicos_dos_alunos">'Outras áreas 2'!$C$33</definedName>
    <definedName name="Fatores_negativos_para_o_uso_de_tecnologia_em_casa__ensino_e_aprendizagem_remotos">'Fatores relativos EA Remoto'!$C$3</definedName>
    <definedName name="Fatores_positivos_para_o_uso_de_tecnologia_em_casa__ensino_e_aprendizagem_remotos">'Fatores relativos EA Remoto'!$C$18</definedName>
    <definedName name="Fatores_que_inibem_a_utilização_de_tecnologia">'Outras áreas 1'!$C$54</definedName>
    <definedName name="Percentagem_de_tempo_disponível_para_ensinar_com_tecnologias_digitais">'Outras áreas 1'!$C$32</definedName>
    <definedName name="Taxas_de_participação_nos_questionários">'Taxas de participação'!$C$3</definedName>
    <definedName name="Utilidade_das_atividades_de_Desenvolvimento_Profissional_Contínuo">'Outras áreas 1'!$C$3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24" l="1"/>
  <c r="P26" i="24"/>
  <c r="P27" i="24"/>
  <c r="P28" i="24"/>
  <c r="P29" i="24"/>
  <c r="P30" i="24"/>
  <c r="J25" i="24"/>
  <c r="J26" i="24"/>
  <c r="J27" i="24"/>
  <c r="J28" i="24"/>
  <c r="J29" i="24"/>
  <c r="J30" i="24"/>
  <c r="J31" i="24"/>
  <c r="D26" i="24"/>
  <c r="D27" i="24"/>
  <c r="D40" i="26"/>
  <c r="D15" i="10"/>
  <c r="P31" i="24"/>
  <c r="D31" i="24"/>
  <c r="Q66" i="10"/>
  <c r="D66" i="10"/>
  <c r="H14" i="9"/>
  <c r="Q81" i="20"/>
  <c r="Q78" i="20"/>
  <c r="Q77" i="20"/>
  <c r="Q76" i="20"/>
  <c r="S81" i="20"/>
  <c r="T81" i="20"/>
  <c r="U81" i="20"/>
  <c r="S76" i="20"/>
  <c r="T76" i="20"/>
  <c r="U76" i="20"/>
  <c r="S77" i="20"/>
  <c r="T77" i="20"/>
  <c r="U77" i="20"/>
  <c r="S78" i="20"/>
  <c r="T78" i="20"/>
  <c r="U78" i="20"/>
  <c r="W71" i="2"/>
  <c r="W25" i="1" s="1"/>
  <c r="U42" i="1" s="1"/>
  <c r="S71" i="2"/>
  <c r="S25" i="1" s="1"/>
  <c r="T42" i="1" s="1"/>
  <c r="O71" i="2"/>
  <c r="O25" i="1" s="1"/>
  <c r="S42" i="1" s="1"/>
  <c r="R70" i="20"/>
  <c r="Q70" i="20"/>
  <c r="S65" i="20"/>
  <c r="T65" i="20"/>
  <c r="U65" i="20"/>
  <c r="V66" i="20"/>
  <c r="S67" i="20"/>
  <c r="T67" i="20"/>
  <c r="U67" i="20"/>
  <c r="V68" i="20"/>
  <c r="S69" i="20"/>
  <c r="T69" i="20"/>
  <c r="U69" i="20"/>
  <c r="U64" i="20"/>
  <c r="T64" i="20"/>
  <c r="S64" i="20"/>
  <c r="U63" i="20"/>
  <c r="T63" i="20"/>
  <c r="S63" i="20"/>
  <c r="Q63" i="20"/>
  <c r="U62" i="20"/>
  <c r="U61" i="20"/>
  <c r="T61" i="20"/>
  <c r="S61" i="20"/>
  <c r="R61" i="20"/>
  <c r="Q61" i="20"/>
  <c r="Q55" i="20"/>
  <c r="R55" i="20"/>
  <c r="Q57" i="20"/>
  <c r="S57" i="20"/>
  <c r="T57" i="20"/>
  <c r="U57" i="20"/>
  <c r="Q54" i="20"/>
  <c r="S54" i="20"/>
  <c r="T54" i="20"/>
  <c r="U54" i="20"/>
  <c r="H84" i="2"/>
  <c r="L84" i="2"/>
  <c r="P84" i="2"/>
  <c r="H71" i="2"/>
  <c r="L71" i="2"/>
  <c r="P71" i="2"/>
  <c r="H60" i="2"/>
  <c r="L60" i="2"/>
  <c r="P60" i="2"/>
  <c r="H51" i="2"/>
  <c r="L51" i="2"/>
  <c r="P51" i="2"/>
  <c r="H43" i="2"/>
  <c r="L43" i="2"/>
  <c r="P43" i="2"/>
  <c r="H36" i="2"/>
  <c r="L36" i="2"/>
  <c r="P36" i="2"/>
  <c r="H19" i="2"/>
  <c r="L19" i="2"/>
  <c r="P19" i="2"/>
  <c r="H12" i="2"/>
  <c r="L12" i="2"/>
  <c r="P12" i="2"/>
  <c r="X12" i="2"/>
  <c r="T12" i="2"/>
  <c r="X19" i="2"/>
  <c r="T19" i="2"/>
  <c r="X36" i="2"/>
  <c r="T36" i="2"/>
  <c r="X43" i="2"/>
  <c r="T43" i="2"/>
  <c r="X51" i="2"/>
  <c r="T51" i="2"/>
  <c r="X60" i="2"/>
  <c r="T60" i="2"/>
  <c r="T71" i="2"/>
  <c r="X71" i="2"/>
  <c r="T84" i="2"/>
  <c r="X84" i="2"/>
  <c r="Q46" i="20"/>
  <c r="V46" i="20" s="1"/>
  <c r="R46" i="20"/>
  <c r="S46" i="20"/>
  <c r="T46" i="20"/>
  <c r="U46" i="20"/>
  <c r="Q47" i="20"/>
  <c r="R47" i="20"/>
  <c r="S47" i="20"/>
  <c r="T47" i="20"/>
  <c r="U47" i="20"/>
  <c r="Q48" i="20"/>
  <c r="V48" i="20" s="1"/>
  <c r="R48" i="20"/>
  <c r="S48" i="20"/>
  <c r="T48" i="20"/>
  <c r="U48" i="20"/>
  <c r="Q49" i="20"/>
  <c r="R49" i="20"/>
  <c r="S49" i="20"/>
  <c r="T49" i="20"/>
  <c r="U49" i="20"/>
  <c r="U44" i="20"/>
  <c r="T44" i="20"/>
  <c r="S44" i="20"/>
  <c r="R44" i="20"/>
  <c r="Q44" i="20"/>
  <c r="U45" i="20"/>
  <c r="T45" i="20"/>
  <c r="T50" i="20" s="1"/>
  <c r="S45" i="20"/>
  <c r="R45" i="20"/>
  <c r="Q45" i="20"/>
  <c r="O51" i="2"/>
  <c r="O23" i="1" s="1"/>
  <c r="S40" i="1" s="1"/>
  <c r="N51" i="2"/>
  <c r="W51" i="2"/>
  <c r="W23" i="1" s="1"/>
  <c r="U40" i="1" s="1"/>
  <c r="S51" i="2"/>
  <c r="S23" i="1" s="1"/>
  <c r="T40" i="1" s="1"/>
  <c r="E10" i="1"/>
  <c r="M10" i="1"/>
  <c r="P10" i="1"/>
  <c r="G10" i="1"/>
  <c r="H10" i="1"/>
  <c r="I10" i="1"/>
  <c r="J10" i="1"/>
  <c r="K10" i="1"/>
  <c r="L10" i="1"/>
  <c r="N10" i="1"/>
  <c r="O10" i="1"/>
  <c r="Q10" i="1"/>
  <c r="R10" i="1"/>
  <c r="G11" i="1"/>
  <c r="H11" i="1"/>
  <c r="I11" i="1"/>
  <c r="J11" i="1"/>
  <c r="K11" i="1"/>
  <c r="L11" i="1"/>
  <c r="M11" i="1"/>
  <c r="N11" i="1"/>
  <c r="O11" i="1"/>
  <c r="P11" i="1"/>
  <c r="Q11" i="1"/>
  <c r="R11" i="1"/>
  <c r="H9" i="1"/>
  <c r="I9" i="1"/>
  <c r="J9" i="1"/>
  <c r="K9" i="1"/>
  <c r="L9" i="1"/>
  <c r="M9" i="1"/>
  <c r="N9" i="1"/>
  <c r="O9" i="1"/>
  <c r="P9" i="1"/>
  <c r="Q9" i="1"/>
  <c r="R9" i="1"/>
  <c r="G9" i="1"/>
  <c r="D10" i="1"/>
  <c r="F10" i="1"/>
  <c r="D11" i="1"/>
  <c r="E11" i="1"/>
  <c r="F11" i="1"/>
  <c r="F9" i="1"/>
  <c r="E9" i="1"/>
  <c r="D9" i="1"/>
  <c r="D25" i="26"/>
  <c r="I24" i="26"/>
  <c r="H24" i="26"/>
  <c r="G24" i="26"/>
  <c r="F24" i="26"/>
  <c r="E24" i="26"/>
  <c r="D50" i="26"/>
  <c r="D49" i="26"/>
  <c r="D48" i="26"/>
  <c r="D47" i="26"/>
  <c r="D46" i="26"/>
  <c r="D45" i="26"/>
  <c r="D44" i="26"/>
  <c r="D43" i="26"/>
  <c r="D42" i="26"/>
  <c r="D41" i="26"/>
  <c r="D39" i="26"/>
  <c r="D38" i="26"/>
  <c r="I37" i="26"/>
  <c r="H37" i="26"/>
  <c r="G37" i="26"/>
  <c r="F37" i="26"/>
  <c r="E37" i="26"/>
  <c r="D12" i="26"/>
  <c r="D11" i="26"/>
  <c r="D10" i="26"/>
  <c r="D9" i="26"/>
  <c r="D8" i="26"/>
  <c r="I7" i="26"/>
  <c r="H7" i="26"/>
  <c r="G7" i="26"/>
  <c r="F7" i="26"/>
  <c r="E7" i="26"/>
  <c r="Q67" i="10"/>
  <c r="J67" i="10"/>
  <c r="D67" i="10"/>
  <c r="J66" i="10"/>
  <c r="Q65" i="10"/>
  <c r="J65" i="10"/>
  <c r="D65" i="10"/>
  <c r="Q64" i="10"/>
  <c r="J64" i="10"/>
  <c r="D64" i="10"/>
  <c r="Q63" i="10"/>
  <c r="J63" i="10"/>
  <c r="D63" i="10"/>
  <c r="Q62" i="10"/>
  <c r="J62" i="10"/>
  <c r="D62" i="10"/>
  <c r="Q61" i="10"/>
  <c r="J61" i="10"/>
  <c r="D61" i="10"/>
  <c r="Q60" i="10"/>
  <c r="J60" i="10"/>
  <c r="D60" i="10"/>
  <c r="Q59" i="10"/>
  <c r="J59" i="10"/>
  <c r="D59" i="10"/>
  <c r="P58" i="10"/>
  <c r="O58" i="10"/>
  <c r="N58" i="10"/>
  <c r="M58" i="10"/>
  <c r="L58" i="10"/>
  <c r="I58" i="10"/>
  <c r="H58" i="10"/>
  <c r="G58" i="10"/>
  <c r="F58" i="10"/>
  <c r="E58" i="10"/>
  <c r="P6" i="25"/>
  <c r="M6" i="25"/>
  <c r="J6" i="25"/>
  <c r="G6" i="25"/>
  <c r="D6" i="25"/>
  <c r="T70" i="20" l="1"/>
  <c r="V45" i="20"/>
  <c r="Q50" i="20"/>
  <c r="S50" i="20"/>
  <c r="U50" i="20"/>
  <c r="V49" i="20"/>
  <c r="U70" i="20"/>
  <c r="V64" i="20"/>
  <c r="V67" i="20"/>
  <c r="V69" i="20"/>
  <c r="V65" i="20"/>
  <c r="S70" i="20"/>
  <c r="V70" i="20"/>
  <c r="V42" i="1"/>
  <c r="V63" i="20"/>
  <c r="V62" i="20"/>
  <c r="V54" i="20"/>
  <c r="V57" i="20"/>
  <c r="V40" i="1"/>
  <c r="V50" i="20"/>
  <c r="V47" i="20"/>
  <c r="R50" i="20"/>
  <c r="X40" i="2"/>
  <c r="F25" i="20" l="1"/>
  <c r="H16" i="20"/>
  <c r="D84" i="2"/>
  <c r="V39" i="1"/>
  <c r="E84" i="2"/>
  <c r="E26" i="1" s="1"/>
  <c r="E43" i="1" s="1"/>
  <c r="E74" i="20" l="1"/>
  <c r="F74" i="20"/>
  <c r="G74" i="20"/>
  <c r="H74" i="20"/>
  <c r="I74" i="20"/>
  <c r="K74" i="20"/>
  <c r="L74" i="20"/>
  <c r="M74" i="20"/>
  <c r="N74" i="20"/>
  <c r="O74" i="20"/>
  <c r="Q74" i="20"/>
  <c r="R74" i="20"/>
  <c r="S74" i="20"/>
  <c r="T74" i="20"/>
  <c r="U74" i="20"/>
  <c r="E75" i="20"/>
  <c r="F75" i="20"/>
  <c r="G75" i="20"/>
  <c r="H75" i="20"/>
  <c r="I75" i="20"/>
  <c r="K75" i="20"/>
  <c r="L75" i="20"/>
  <c r="M75" i="20"/>
  <c r="N75" i="20"/>
  <c r="O75" i="20"/>
  <c r="Q75" i="20"/>
  <c r="R75" i="20"/>
  <c r="S75" i="20"/>
  <c r="T75" i="20"/>
  <c r="U75" i="20"/>
  <c r="E76" i="20"/>
  <c r="F76" i="20"/>
  <c r="G76" i="20"/>
  <c r="H76" i="20"/>
  <c r="I76" i="20"/>
  <c r="K76" i="20"/>
  <c r="L76" i="20"/>
  <c r="M76" i="20"/>
  <c r="N76" i="20"/>
  <c r="O76" i="20"/>
  <c r="E77" i="20"/>
  <c r="F77" i="20"/>
  <c r="G77" i="20"/>
  <c r="H77" i="20"/>
  <c r="I77" i="20"/>
  <c r="K77" i="20"/>
  <c r="L77" i="20"/>
  <c r="M77" i="20"/>
  <c r="N77" i="20"/>
  <c r="O77" i="20"/>
  <c r="E78" i="20"/>
  <c r="F78" i="20"/>
  <c r="G78" i="20"/>
  <c r="H78" i="20"/>
  <c r="I78" i="20"/>
  <c r="K78" i="20"/>
  <c r="L78" i="20"/>
  <c r="M78" i="20"/>
  <c r="N78" i="20"/>
  <c r="O78" i="20"/>
  <c r="E79" i="20"/>
  <c r="F79" i="20"/>
  <c r="G79" i="20"/>
  <c r="H79" i="20"/>
  <c r="I79" i="20"/>
  <c r="K79" i="20"/>
  <c r="L79" i="20"/>
  <c r="M79" i="20"/>
  <c r="N79" i="20"/>
  <c r="O79" i="20"/>
  <c r="Q79" i="20"/>
  <c r="R79" i="20"/>
  <c r="S79" i="20"/>
  <c r="T79" i="20"/>
  <c r="U79" i="20"/>
  <c r="E80" i="20"/>
  <c r="F80" i="20"/>
  <c r="G80" i="20"/>
  <c r="H80" i="20"/>
  <c r="I80" i="20"/>
  <c r="K80" i="20"/>
  <c r="L80" i="20"/>
  <c r="M80" i="20"/>
  <c r="N80" i="20"/>
  <c r="O80" i="20"/>
  <c r="Q80" i="20"/>
  <c r="R80" i="20"/>
  <c r="S80" i="20"/>
  <c r="T80" i="20"/>
  <c r="U80" i="20"/>
  <c r="E81" i="20"/>
  <c r="F81" i="20"/>
  <c r="G81" i="20"/>
  <c r="H81" i="20"/>
  <c r="I81" i="20"/>
  <c r="K81" i="20"/>
  <c r="L81" i="20"/>
  <c r="M81" i="20"/>
  <c r="N81" i="20"/>
  <c r="O81" i="20"/>
  <c r="I82" i="20"/>
  <c r="K82" i="20"/>
  <c r="O82" i="20"/>
  <c r="Q82" i="20"/>
  <c r="U82" i="20"/>
  <c r="U73" i="20"/>
  <c r="T73" i="20"/>
  <c r="S73" i="20"/>
  <c r="R73" i="20"/>
  <c r="Q73" i="20"/>
  <c r="O73" i="20"/>
  <c r="N73" i="20"/>
  <c r="M73" i="20"/>
  <c r="L73" i="20"/>
  <c r="K73" i="20"/>
  <c r="I73" i="20"/>
  <c r="H73" i="20"/>
  <c r="G73" i="20"/>
  <c r="F73" i="20"/>
  <c r="E73" i="20"/>
  <c r="E63" i="20"/>
  <c r="F63" i="20"/>
  <c r="G63" i="20"/>
  <c r="H63" i="20"/>
  <c r="I63" i="20"/>
  <c r="K63" i="20"/>
  <c r="L63" i="20"/>
  <c r="M63" i="20"/>
  <c r="N63" i="20"/>
  <c r="O63" i="20"/>
  <c r="E64" i="20"/>
  <c r="F64" i="20"/>
  <c r="G64" i="20"/>
  <c r="H64" i="20"/>
  <c r="I64" i="20"/>
  <c r="K64" i="20"/>
  <c r="L64" i="20"/>
  <c r="M64" i="20"/>
  <c r="N64" i="20"/>
  <c r="O64" i="20"/>
  <c r="E65" i="20"/>
  <c r="F65" i="20"/>
  <c r="G65" i="20"/>
  <c r="H65" i="20"/>
  <c r="I65" i="20"/>
  <c r="K65" i="20"/>
  <c r="L65" i="20"/>
  <c r="M65" i="20"/>
  <c r="N65" i="20"/>
  <c r="O65" i="20"/>
  <c r="E66" i="20"/>
  <c r="F66" i="20"/>
  <c r="G66" i="20"/>
  <c r="H66" i="20"/>
  <c r="I66" i="20"/>
  <c r="K66" i="20"/>
  <c r="L66" i="20"/>
  <c r="M66" i="20"/>
  <c r="N66" i="20"/>
  <c r="O66" i="20"/>
  <c r="E67" i="20"/>
  <c r="F67" i="20"/>
  <c r="G67" i="20"/>
  <c r="H67" i="20"/>
  <c r="I67" i="20"/>
  <c r="K67" i="20"/>
  <c r="L67" i="20"/>
  <c r="M67" i="20"/>
  <c r="N67" i="20"/>
  <c r="O67" i="20"/>
  <c r="E68" i="20"/>
  <c r="F68" i="20"/>
  <c r="G68" i="20"/>
  <c r="H68" i="20"/>
  <c r="I68" i="20"/>
  <c r="K68" i="20"/>
  <c r="L68" i="20"/>
  <c r="M68" i="20"/>
  <c r="N68" i="20"/>
  <c r="O68" i="20"/>
  <c r="E69" i="20"/>
  <c r="F69" i="20"/>
  <c r="G69" i="20"/>
  <c r="H69" i="20"/>
  <c r="I69" i="20"/>
  <c r="K69" i="20"/>
  <c r="L69" i="20"/>
  <c r="M69" i="20"/>
  <c r="N69" i="20"/>
  <c r="O69" i="20"/>
  <c r="O62" i="20"/>
  <c r="N62" i="20"/>
  <c r="M62" i="20"/>
  <c r="L62" i="20"/>
  <c r="K62" i="20"/>
  <c r="I62" i="20"/>
  <c r="H62" i="20"/>
  <c r="G62" i="20"/>
  <c r="F62" i="20"/>
  <c r="E62" i="20"/>
  <c r="Q58" i="20"/>
  <c r="K58" i="20"/>
  <c r="E54" i="20"/>
  <c r="F54" i="20"/>
  <c r="G54" i="20"/>
  <c r="H54" i="20"/>
  <c r="I54" i="20"/>
  <c r="K54" i="20"/>
  <c r="L54" i="20"/>
  <c r="M54" i="20"/>
  <c r="N54" i="20"/>
  <c r="O54" i="20"/>
  <c r="E55" i="20"/>
  <c r="F55" i="20"/>
  <c r="G55" i="20"/>
  <c r="H55" i="20"/>
  <c r="I55" i="20"/>
  <c r="K55" i="20"/>
  <c r="L55" i="20"/>
  <c r="M55" i="20"/>
  <c r="N55" i="20"/>
  <c r="O55" i="20"/>
  <c r="S55" i="20"/>
  <c r="T55" i="20"/>
  <c r="U55" i="20"/>
  <c r="E56" i="20"/>
  <c r="F56" i="20"/>
  <c r="G56" i="20"/>
  <c r="H56" i="20"/>
  <c r="I56" i="20"/>
  <c r="K56" i="20"/>
  <c r="L56" i="20"/>
  <c r="M56" i="20"/>
  <c r="N56" i="20"/>
  <c r="O56" i="20"/>
  <c r="Q56" i="20"/>
  <c r="R56" i="20"/>
  <c r="S56" i="20"/>
  <c r="T56" i="20"/>
  <c r="U56" i="20"/>
  <c r="E57" i="20"/>
  <c r="F57" i="20"/>
  <c r="G57" i="20"/>
  <c r="H57" i="20"/>
  <c r="I57" i="20"/>
  <c r="K57" i="20"/>
  <c r="L57" i="20"/>
  <c r="M57" i="20"/>
  <c r="N57" i="20"/>
  <c r="O57" i="20"/>
  <c r="E58" i="20"/>
  <c r="I58" i="20"/>
  <c r="O58" i="20"/>
  <c r="U58" i="20"/>
  <c r="U53" i="20"/>
  <c r="T53" i="20"/>
  <c r="S53" i="20"/>
  <c r="R53" i="20"/>
  <c r="Q53" i="20"/>
  <c r="O53" i="20"/>
  <c r="N53" i="20"/>
  <c r="M53" i="20"/>
  <c r="L53" i="20"/>
  <c r="K53" i="20"/>
  <c r="I53" i="20"/>
  <c r="H53" i="20"/>
  <c r="G53" i="20"/>
  <c r="F53" i="20"/>
  <c r="E53" i="20"/>
  <c r="E49" i="20"/>
  <c r="F49" i="20"/>
  <c r="G49" i="20"/>
  <c r="H49" i="20"/>
  <c r="I49" i="20"/>
  <c r="K49" i="20"/>
  <c r="L49" i="20"/>
  <c r="M49" i="20"/>
  <c r="N49" i="20"/>
  <c r="O49" i="20"/>
  <c r="E46" i="20"/>
  <c r="F46" i="20"/>
  <c r="G46" i="20"/>
  <c r="H46" i="20"/>
  <c r="I46" i="20"/>
  <c r="K46" i="20"/>
  <c r="L46" i="20"/>
  <c r="M46" i="20"/>
  <c r="N46" i="20"/>
  <c r="O46" i="20"/>
  <c r="E47" i="20"/>
  <c r="F47" i="20"/>
  <c r="G47" i="20"/>
  <c r="H47" i="20"/>
  <c r="I47" i="20"/>
  <c r="K47" i="20"/>
  <c r="L47" i="20"/>
  <c r="M47" i="20"/>
  <c r="N47" i="20"/>
  <c r="O47" i="20"/>
  <c r="E48" i="20"/>
  <c r="F48" i="20"/>
  <c r="G48" i="20"/>
  <c r="H48" i="20"/>
  <c r="I48" i="20"/>
  <c r="K48" i="20"/>
  <c r="L48" i="20"/>
  <c r="M48" i="20"/>
  <c r="N48" i="20"/>
  <c r="O48" i="20"/>
  <c r="O45" i="20"/>
  <c r="N45" i="20"/>
  <c r="M45" i="20"/>
  <c r="L45" i="20"/>
  <c r="K45" i="20"/>
  <c r="I45" i="20"/>
  <c r="H45" i="20"/>
  <c r="G45" i="20"/>
  <c r="F45" i="20"/>
  <c r="E45" i="20"/>
  <c r="E39" i="20"/>
  <c r="F39" i="20"/>
  <c r="G39" i="20"/>
  <c r="H39" i="20"/>
  <c r="I39" i="20"/>
  <c r="K39" i="20"/>
  <c r="L39" i="20"/>
  <c r="M39" i="20"/>
  <c r="N39" i="20"/>
  <c r="O39" i="20"/>
  <c r="E40" i="20"/>
  <c r="F40" i="20"/>
  <c r="G40" i="20"/>
  <c r="H40" i="20"/>
  <c r="I40" i="20"/>
  <c r="K40" i="20"/>
  <c r="L40" i="20"/>
  <c r="M40" i="20"/>
  <c r="N40" i="20"/>
  <c r="O40" i="20"/>
  <c r="E41" i="20"/>
  <c r="I41" i="20"/>
  <c r="K41" i="20"/>
  <c r="O41" i="20"/>
  <c r="F38" i="20"/>
  <c r="O38" i="20"/>
  <c r="N38" i="20"/>
  <c r="M38" i="20"/>
  <c r="L38" i="20"/>
  <c r="K38" i="20"/>
  <c r="I38" i="20"/>
  <c r="H38" i="20"/>
  <c r="G38" i="20"/>
  <c r="E38" i="20"/>
  <c r="E22" i="20"/>
  <c r="F22" i="20"/>
  <c r="G22" i="20"/>
  <c r="H22" i="20"/>
  <c r="I22" i="20"/>
  <c r="E23" i="20"/>
  <c r="F23" i="20"/>
  <c r="G23" i="20"/>
  <c r="H23" i="20"/>
  <c r="I23" i="20"/>
  <c r="E24" i="20"/>
  <c r="F24" i="20"/>
  <c r="G24" i="20"/>
  <c r="H24" i="20"/>
  <c r="I24" i="20"/>
  <c r="E25" i="20"/>
  <c r="G25" i="20"/>
  <c r="H25" i="20"/>
  <c r="I25" i="20"/>
  <c r="E26" i="20"/>
  <c r="F26" i="20"/>
  <c r="G26" i="20"/>
  <c r="H26" i="20"/>
  <c r="I26" i="20"/>
  <c r="E27" i="20"/>
  <c r="I27" i="20"/>
  <c r="E28" i="20"/>
  <c r="F28" i="20"/>
  <c r="G28" i="20"/>
  <c r="H28" i="20"/>
  <c r="I28" i="20"/>
  <c r="E29" i="20"/>
  <c r="F29" i="20"/>
  <c r="G29" i="20"/>
  <c r="H29" i="20"/>
  <c r="I29" i="20"/>
  <c r="E30" i="20"/>
  <c r="F30" i="20"/>
  <c r="G30" i="20"/>
  <c r="H30" i="20"/>
  <c r="I30" i="20"/>
  <c r="E31" i="20"/>
  <c r="F31" i="20"/>
  <c r="G31" i="20"/>
  <c r="H31" i="20"/>
  <c r="I31" i="20"/>
  <c r="E32" i="20"/>
  <c r="F32" i="20"/>
  <c r="G32" i="20"/>
  <c r="H32" i="20"/>
  <c r="I32" i="20"/>
  <c r="E33" i="20"/>
  <c r="F33" i="20"/>
  <c r="G33" i="20"/>
  <c r="H33" i="20"/>
  <c r="I33" i="20"/>
  <c r="E34" i="20"/>
  <c r="F34" i="20"/>
  <c r="G34" i="20"/>
  <c r="H34" i="20"/>
  <c r="I34" i="20"/>
  <c r="K22" i="20"/>
  <c r="L22" i="20"/>
  <c r="M22" i="20"/>
  <c r="N22" i="20"/>
  <c r="O22" i="20"/>
  <c r="K23" i="20"/>
  <c r="L23" i="20"/>
  <c r="M23" i="20"/>
  <c r="N23" i="20"/>
  <c r="O23" i="20"/>
  <c r="K24" i="20"/>
  <c r="L24" i="20"/>
  <c r="M24" i="20"/>
  <c r="N24" i="20"/>
  <c r="O24" i="20"/>
  <c r="K25" i="20"/>
  <c r="L25" i="20"/>
  <c r="M25" i="20"/>
  <c r="N25" i="20"/>
  <c r="O25" i="20"/>
  <c r="K26" i="20"/>
  <c r="L26" i="20"/>
  <c r="M26" i="20"/>
  <c r="N26" i="20"/>
  <c r="O26" i="20"/>
  <c r="K27" i="20"/>
  <c r="O27" i="20"/>
  <c r="K28" i="20"/>
  <c r="L28" i="20"/>
  <c r="M28" i="20"/>
  <c r="N28" i="20"/>
  <c r="O28" i="20"/>
  <c r="K29" i="20"/>
  <c r="L29" i="20"/>
  <c r="M29" i="20"/>
  <c r="N29" i="20"/>
  <c r="O29" i="20"/>
  <c r="K30" i="20"/>
  <c r="L30" i="20"/>
  <c r="M30" i="20"/>
  <c r="N30" i="20"/>
  <c r="O30" i="20"/>
  <c r="K31" i="20"/>
  <c r="L31" i="20"/>
  <c r="M31" i="20"/>
  <c r="N31" i="20"/>
  <c r="O31" i="20"/>
  <c r="K32" i="20"/>
  <c r="L32" i="20"/>
  <c r="M32" i="20"/>
  <c r="N32" i="20"/>
  <c r="O32" i="20"/>
  <c r="K33" i="20"/>
  <c r="L33" i="20"/>
  <c r="M33" i="20"/>
  <c r="N33" i="20"/>
  <c r="O33" i="20"/>
  <c r="K34" i="20"/>
  <c r="L34" i="20"/>
  <c r="M34" i="20"/>
  <c r="N34" i="20"/>
  <c r="O34" i="20"/>
  <c r="Q23" i="20"/>
  <c r="R23" i="20"/>
  <c r="S23" i="20"/>
  <c r="T23" i="20"/>
  <c r="U23" i="20"/>
  <c r="Q24" i="20"/>
  <c r="R24" i="20"/>
  <c r="S24" i="20"/>
  <c r="T24" i="20"/>
  <c r="U24" i="20"/>
  <c r="Q25" i="20"/>
  <c r="Q26" i="20"/>
  <c r="R26" i="20"/>
  <c r="S26" i="20"/>
  <c r="T26" i="20"/>
  <c r="U26" i="20"/>
  <c r="Q27" i="20"/>
  <c r="U27" i="20"/>
  <c r="Q28" i="20"/>
  <c r="R28" i="20"/>
  <c r="S28" i="20"/>
  <c r="T28" i="20"/>
  <c r="U28" i="20"/>
  <c r="Q29" i="20"/>
  <c r="Q31" i="20"/>
  <c r="S31" i="20"/>
  <c r="T31" i="20"/>
  <c r="U31" i="20"/>
  <c r="Q32" i="20"/>
  <c r="Q34" i="20"/>
  <c r="S34" i="20"/>
  <c r="T34" i="20"/>
  <c r="U34" i="20"/>
  <c r="Q21" i="20"/>
  <c r="O21" i="20"/>
  <c r="N21" i="20"/>
  <c r="M21" i="20"/>
  <c r="L21" i="20"/>
  <c r="K21" i="20"/>
  <c r="I21" i="20"/>
  <c r="H21" i="20"/>
  <c r="G21" i="20"/>
  <c r="F21" i="20"/>
  <c r="E21" i="20"/>
  <c r="U72" i="20"/>
  <c r="T72" i="20"/>
  <c r="S72" i="20"/>
  <c r="R72" i="20"/>
  <c r="Q72" i="20"/>
  <c r="O72" i="20"/>
  <c r="N72" i="20"/>
  <c r="M72" i="20"/>
  <c r="L72" i="20"/>
  <c r="K72" i="20"/>
  <c r="I72" i="20"/>
  <c r="H72" i="20"/>
  <c r="G72" i="20"/>
  <c r="F72" i="20"/>
  <c r="E72" i="20"/>
  <c r="U52" i="20"/>
  <c r="T52" i="20"/>
  <c r="S52" i="20"/>
  <c r="R52" i="20"/>
  <c r="Q52" i="20"/>
  <c r="O52" i="20"/>
  <c r="N52" i="20"/>
  <c r="M52" i="20"/>
  <c r="L52" i="20"/>
  <c r="K52" i="20"/>
  <c r="I52" i="20"/>
  <c r="H52" i="20"/>
  <c r="G52" i="20"/>
  <c r="F52" i="20"/>
  <c r="E52" i="20"/>
  <c r="O61" i="20"/>
  <c r="N61" i="20"/>
  <c r="M61" i="20"/>
  <c r="L61" i="20"/>
  <c r="K61" i="20"/>
  <c r="I61" i="20"/>
  <c r="H61" i="20"/>
  <c r="G61" i="20"/>
  <c r="F61" i="20"/>
  <c r="E61" i="20"/>
  <c r="O44" i="20"/>
  <c r="N44" i="20"/>
  <c r="M44" i="20"/>
  <c r="L44" i="20"/>
  <c r="K44" i="20"/>
  <c r="I44" i="20"/>
  <c r="H44" i="20"/>
  <c r="G44" i="20"/>
  <c r="F44" i="20"/>
  <c r="E44" i="20"/>
  <c r="O37" i="20"/>
  <c r="N37" i="20"/>
  <c r="M37" i="20"/>
  <c r="L37" i="20"/>
  <c r="K37" i="20"/>
  <c r="I37" i="20"/>
  <c r="H37" i="20"/>
  <c r="G37" i="20"/>
  <c r="F37" i="20"/>
  <c r="E37" i="20"/>
  <c r="U20" i="20"/>
  <c r="T20" i="20"/>
  <c r="S20" i="20"/>
  <c r="R20" i="20"/>
  <c r="Q20" i="20"/>
  <c r="O20" i="20"/>
  <c r="N20" i="20"/>
  <c r="M20" i="20"/>
  <c r="L20" i="20"/>
  <c r="K20" i="20"/>
  <c r="I20" i="20"/>
  <c r="H20" i="20"/>
  <c r="G20" i="20"/>
  <c r="F20" i="20"/>
  <c r="E20" i="20"/>
  <c r="Q14" i="20"/>
  <c r="Q16" i="20"/>
  <c r="U15" i="20"/>
  <c r="U18" i="20" s="1"/>
  <c r="T15" i="20"/>
  <c r="T18" i="20" s="1"/>
  <c r="S15" i="20"/>
  <c r="S18" i="20" s="1"/>
  <c r="R15" i="20"/>
  <c r="R18" i="20" s="1"/>
  <c r="Q15" i="20"/>
  <c r="K15" i="20"/>
  <c r="L15" i="20"/>
  <c r="M15" i="20"/>
  <c r="N15" i="20"/>
  <c r="O15" i="20"/>
  <c r="K16" i="20"/>
  <c r="L16" i="20"/>
  <c r="M16" i="20"/>
  <c r="N16" i="20"/>
  <c r="O16" i="20"/>
  <c r="K17" i="20"/>
  <c r="L17" i="20"/>
  <c r="M17" i="20"/>
  <c r="N17" i="20"/>
  <c r="O17" i="20"/>
  <c r="E15" i="20"/>
  <c r="F15" i="20"/>
  <c r="G15" i="20"/>
  <c r="H15" i="20"/>
  <c r="I15" i="20"/>
  <c r="E16" i="20"/>
  <c r="F16" i="20"/>
  <c r="G16" i="20"/>
  <c r="I16" i="20"/>
  <c r="E17" i="20"/>
  <c r="F17" i="20"/>
  <c r="G17" i="20"/>
  <c r="H17" i="20"/>
  <c r="I17" i="20"/>
  <c r="O14" i="20"/>
  <c r="N14" i="20"/>
  <c r="M14" i="20"/>
  <c r="L14" i="20"/>
  <c r="K14" i="20"/>
  <c r="I14" i="20"/>
  <c r="H14" i="20"/>
  <c r="G14" i="20"/>
  <c r="F14" i="20"/>
  <c r="E14" i="20"/>
  <c r="K8" i="20"/>
  <c r="O8" i="20"/>
  <c r="K9" i="20"/>
  <c r="L9" i="20"/>
  <c r="M9" i="20"/>
  <c r="N9" i="20"/>
  <c r="O9" i="20"/>
  <c r="K10" i="20"/>
  <c r="L10" i="20"/>
  <c r="M10" i="20"/>
  <c r="N10" i="20"/>
  <c r="O10" i="20"/>
  <c r="I8" i="20"/>
  <c r="G9" i="20"/>
  <c r="H9" i="20"/>
  <c r="I9" i="20"/>
  <c r="G10" i="20"/>
  <c r="H10" i="20"/>
  <c r="I10" i="20"/>
  <c r="F9" i="20"/>
  <c r="F10" i="20"/>
  <c r="E8" i="20"/>
  <c r="E9" i="20"/>
  <c r="E10" i="20"/>
  <c r="U13" i="20"/>
  <c r="T13" i="20"/>
  <c r="S13" i="20"/>
  <c r="R13" i="20"/>
  <c r="Q13" i="20"/>
  <c r="O13" i="20"/>
  <c r="N13" i="20"/>
  <c r="M13" i="20"/>
  <c r="L13" i="20"/>
  <c r="K13" i="20"/>
  <c r="I13" i="20"/>
  <c r="H13" i="20"/>
  <c r="G13" i="20"/>
  <c r="F13" i="20"/>
  <c r="E13" i="20"/>
  <c r="W19" i="2"/>
  <c r="W20" i="1" s="1"/>
  <c r="U37" i="1" s="1"/>
  <c r="S19" i="2"/>
  <c r="S20" i="1" s="1"/>
  <c r="T37" i="1" s="1"/>
  <c r="O19" i="2"/>
  <c r="O20" i="1" s="1"/>
  <c r="S37" i="1" s="1"/>
  <c r="K19" i="2"/>
  <c r="K20" i="1" s="1"/>
  <c r="R37" i="1" s="1"/>
  <c r="G19" i="2"/>
  <c r="G20" i="1" s="1"/>
  <c r="Q37" i="1" s="1"/>
  <c r="G50" i="20" l="1"/>
  <c r="V27" i="20"/>
  <c r="E42" i="20"/>
  <c r="O42" i="20"/>
  <c r="H70" i="20"/>
  <c r="S83" i="20"/>
  <c r="G42" i="20"/>
  <c r="H18" i="20"/>
  <c r="H50" i="20"/>
  <c r="J27" i="20"/>
  <c r="N18" i="20"/>
  <c r="Q18" i="20"/>
  <c r="N42" i="20"/>
  <c r="R59" i="20"/>
  <c r="G59" i="20"/>
  <c r="P32" i="20"/>
  <c r="P27" i="20"/>
  <c r="P25" i="20"/>
  <c r="T59" i="20"/>
  <c r="U59" i="20"/>
  <c r="I83" i="20"/>
  <c r="J80" i="20"/>
  <c r="L59" i="20"/>
  <c r="G35" i="20"/>
  <c r="I42" i="20"/>
  <c r="P41" i="20"/>
  <c r="L42" i="20"/>
  <c r="F50" i="20"/>
  <c r="M59" i="20"/>
  <c r="V24" i="20"/>
  <c r="P28" i="20"/>
  <c r="J53" i="20"/>
  <c r="O59" i="20"/>
  <c r="D82" i="20"/>
  <c r="U83" i="20"/>
  <c r="O83" i="20"/>
  <c r="P82" i="20"/>
  <c r="N83" i="20"/>
  <c r="J81" i="20"/>
  <c r="P81" i="20"/>
  <c r="G83" i="20"/>
  <c r="P78" i="20"/>
  <c r="J75" i="20"/>
  <c r="J74" i="20"/>
  <c r="L83" i="20"/>
  <c r="V79" i="20"/>
  <c r="F83" i="20"/>
  <c r="J83" i="20"/>
  <c r="D73" i="20"/>
  <c r="L70" i="20"/>
  <c r="D66" i="20"/>
  <c r="G70" i="20"/>
  <c r="P66" i="20"/>
  <c r="P70" i="20"/>
  <c r="J65" i="20"/>
  <c r="D68" i="20"/>
  <c r="D67" i="20"/>
  <c r="N70" i="20"/>
  <c r="P68" i="20"/>
  <c r="P67" i="20"/>
  <c r="D65" i="20"/>
  <c r="I70" i="20"/>
  <c r="D64" i="20"/>
  <c r="J70" i="20"/>
  <c r="D69" i="20"/>
  <c r="O70" i="20"/>
  <c r="P64" i="20"/>
  <c r="P63" i="20"/>
  <c r="J58" i="20"/>
  <c r="I59" i="20"/>
  <c r="N59" i="20"/>
  <c r="H59" i="20"/>
  <c r="S59" i="20"/>
  <c r="V53" i="20"/>
  <c r="D56" i="20"/>
  <c r="D53" i="20"/>
  <c r="V56" i="20"/>
  <c r="V55" i="20"/>
  <c r="J57" i="20"/>
  <c r="I50" i="20"/>
  <c r="O50" i="20"/>
  <c r="N50" i="20"/>
  <c r="M50" i="20"/>
  <c r="D49" i="20"/>
  <c r="J47" i="20"/>
  <c r="L50" i="20"/>
  <c r="D46" i="20"/>
  <c r="D50" i="20"/>
  <c r="P48" i="20"/>
  <c r="H42" i="20"/>
  <c r="M42" i="20"/>
  <c r="J40" i="20"/>
  <c r="D40" i="20"/>
  <c r="F42" i="20"/>
  <c r="P40" i="20"/>
  <c r="K42" i="20"/>
  <c r="D41" i="20"/>
  <c r="D39" i="20"/>
  <c r="L35" i="20"/>
  <c r="F35" i="20"/>
  <c r="R35" i="20"/>
  <c r="E35" i="20"/>
  <c r="P26" i="20"/>
  <c r="M35" i="20"/>
  <c r="P29" i="20"/>
  <c r="S35" i="20"/>
  <c r="V31" i="20"/>
  <c r="P33" i="20"/>
  <c r="P30" i="20"/>
  <c r="P23" i="20"/>
  <c r="D28" i="20"/>
  <c r="J24" i="20"/>
  <c r="J34" i="20"/>
  <c r="J23" i="20"/>
  <c r="T35" i="20"/>
  <c r="N35" i="20"/>
  <c r="H35" i="20"/>
  <c r="V23" i="20"/>
  <c r="J33" i="20"/>
  <c r="J26" i="20"/>
  <c r="I35" i="20"/>
  <c r="D34" i="20"/>
  <c r="D22" i="20"/>
  <c r="P35" i="20"/>
  <c r="D24" i="20"/>
  <c r="U35" i="20"/>
  <c r="P31" i="20"/>
  <c r="P24" i="20"/>
  <c r="D29" i="20"/>
  <c r="J22" i="20"/>
  <c r="V34" i="20"/>
  <c r="D31" i="20"/>
  <c r="V26" i="20"/>
  <c r="P34" i="20"/>
  <c r="O35" i="20"/>
  <c r="D32" i="20"/>
  <c r="D30" i="20"/>
  <c r="J25" i="20"/>
  <c r="V28" i="20"/>
  <c r="P22" i="20"/>
  <c r="J30" i="20"/>
  <c r="O18" i="20"/>
  <c r="I18" i="20"/>
  <c r="G18" i="20"/>
  <c r="J17" i="20"/>
  <c r="M18" i="20"/>
  <c r="F18" i="20"/>
  <c r="V37" i="1"/>
  <c r="L18" i="20"/>
  <c r="J14" i="20"/>
  <c r="P16" i="20"/>
  <c r="P15" i="20"/>
  <c r="D9" i="20"/>
  <c r="P10" i="20"/>
  <c r="D8" i="20"/>
  <c r="D27" i="20"/>
  <c r="J32" i="20"/>
  <c r="V35" i="20"/>
  <c r="J48" i="20"/>
  <c r="J56" i="20"/>
  <c r="D62" i="20"/>
  <c r="D70" i="20"/>
  <c r="M70" i="20"/>
  <c r="P80" i="20"/>
  <c r="P79" i="20"/>
  <c r="P75" i="20"/>
  <c r="P74" i="20"/>
  <c r="H83" i="20"/>
  <c r="Q83" i="20"/>
  <c r="E70" i="20"/>
  <c r="J78" i="20"/>
  <c r="P76" i="20"/>
  <c r="P17" i="20"/>
  <c r="D26" i="20"/>
  <c r="P47" i="20"/>
  <c r="J50" i="20"/>
  <c r="D55" i="20"/>
  <c r="D33" i="20"/>
  <c r="D25" i="20"/>
  <c r="J42" i="20"/>
  <c r="P45" i="20"/>
  <c r="P50" i="20"/>
  <c r="P55" i="20"/>
  <c r="J59" i="20"/>
  <c r="P62" i="20"/>
  <c r="P14" i="20"/>
  <c r="J31" i="20"/>
  <c r="Q35" i="20"/>
  <c r="D38" i="20"/>
  <c r="P46" i="20"/>
  <c r="D45" i="20"/>
  <c r="P53" i="20"/>
  <c r="F59" i="20"/>
  <c r="J67" i="20"/>
  <c r="E18" i="20"/>
  <c r="K18" i="20"/>
  <c r="J29" i="20"/>
  <c r="P42" i="20"/>
  <c r="P49" i="20"/>
  <c r="D48" i="20"/>
  <c r="P59" i="20"/>
  <c r="P73" i="20"/>
  <c r="V73" i="20"/>
  <c r="V80" i="20"/>
  <c r="J77" i="20"/>
  <c r="V75" i="20"/>
  <c r="V74" i="20"/>
  <c r="K83" i="20"/>
  <c r="T83" i="20"/>
  <c r="D23" i="20"/>
  <c r="J28" i="20"/>
  <c r="K35" i="20"/>
  <c r="D47" i="20"/>
  <c r="K50" i="20"/>
  <c r="P57" i="20"/>
  <c r="P56" i="20"/>
  <c r="J55" i="20"/>
  <c r="J54" i="20"/>
  <c r="V59" i="20"/>
  <c r="J64" i="20"/>
  <c r="F70" i="20"/>
  <c r="D80" i="20"/>
  <c r="M83" i="20"/>
  <c r="E59" i="20"/>
  <c r="J35" i="20"/>
  <c r="J41" i="20"/>
  <c r="P54" i="20"/>
  <c r="K70" i="20"/>
  <c r="J73" i="20"/>
  <c r="V82" i="20"/>
  <c r="J79" i="20"/>
  <c r="P77" i="20"/>
  <c r="J76" i="20"/>
  <c r="D75" i="20"/>
  <c r="E83" i="20"/>
  <c r="P83" i="20"/>
  <c r="J18" i="20"/>
  <c r="J45" i="20"/>
  <c r="D10" i="20"/>
  <c r="P39" i="20"/>
  <c r="E50" i="20"/>
  <c r="P69" i="20"/>
  <c r="J69" i="20"/>
  <c r="J66" i="20"/>
  <c r="J63" i="20"/>
  <c r="D63" i="20"/>
  <c r="D74" i="20"/>
  <c r="D79" i="20"/>
  <c r="J82" i="20"/>
  <c r="J68" i="20"/>
  <c r="P65" i="20"/>
  <c r="J62" i="20"/>
  <c r="Q59" i="20"/>
  <c r="V58" i="20"/>
  <c r="K59" i="20"/>
  <c r="P58" i="20"/>
  <c r="D57" i="20"/>
  <c r="D54" i="20"/>
  <c r="D58" i="20"/>
  <c r="J49" i="20"/>
  <c r="J46" i="20"/>
  <c r="J39" i="20"/>
  <c r="V15" i="20"/>
  <c r="D16" i="20"/>
  <c r="D15" i="20"/>
  <c r="D14" i="20"/>
  <c r="J15" i="20"/>
  <c r="D17" i="20"/>
  <c r="J16" i="20"/>
  <c r="P8" i="20"/>
  <c r="P9" i="20"/>
  <c r="X65" i="2"/>
  <c r="X66" i="2"/>
  <c r="X67" i="2"/>
  <c r="X68" i="2"/>
  <c r="X69" i="2"/>
  <c r="T65" i="2"/>
  <c r="T66" i="2"/>
  <c r="T67" i="2"/>
  <c r="T68" i="2"/>
  <c r="T69" i="2"/>
  <c r="P65" i="2"/>
  <c r="P66" i="2"/>
  <c r="P67" i="2"/>
  <c r="P68" i="2"/>
  <c r="P69" i="2"/>
  <c r="L65" i="2"/>
  <c r="L66" i="2"/>
  <c r="L67" i="2"/>
  <c r="L68" i="2"/>
  <c r="L69" i="2"/>
  <c r="H66" i="2"/>
  <c r="H67" i="2"/>
  <c r="H68" i="2"/>
  <c r="H69" i="2"/>
  <c r="X18" i="2"/>
  <c r="X17" i="2"/>
  <c r="X16" i="2"/>
  <c r="X15" i="2"/>
  <c r="T18" i="2"/>
  <c r="T17" i="2"/>
  <c r="T16" i="2"/>
  <c r="T15" i="2"/>
  <c r="P18" i="2"/>
  <c r="P17" i="2"/>
  <c r="P16" i="2"/>
  <c r="P15" i="2"/>
  <c r="L18" i="2"/>
  <c r="L17" i="2"/>
  <c r="L16" i="2"/>
  <c r="L15" i="2"/>
  <c r="H18" i="2"/>
  <c r="H17" i="2"/>
  <c r="H16" i="2"/>
  <c r="H15" i="2"/>
  <c r="L30" i="2"/>
  <c r="L31" i="2"/>
  <c r="L32" i="2"/>
  <c r="L33" i="2"/>
  <c r="L34" i="2"/>
  <c r="X28" i="2"/>
  <c r="X29" i="2"/>
  <c r="X30" i="2"/>
  <c r="X31" i="2"/>
  <c r="X32" i="2"/>
  <c r="X33" i="2"/>
  <c r="X34" i="2"/>
  <c r="T29" i="2"/>
  <c r="T30" i="2"/>
  <c r="T31" i="2"/>
  <c r="T32" i="2"/>
  <c r="T33" i="2"/>
  <c r="T34" i="2"/>
  <c r="P29" i="2"/>
  <c r="P30" i="2"/>
  <c r="P31" i="2"/>
  <c r="P32" i="2"/>
  <c r="P33" i="2"/>
  <c r="P34" i="2"/>
  <c r="H29" i="2"/>
  <c r="H30" i="2"/>
  <c r="H31" i="2"/>
  <c r="H32" i="2"/>
  <c r="H33" i="2"/>
  <c r="H34" i="2"/>
  <c r="F19" i="2"/>
  <c r="F20" i="1" s="1"/>
  <c r="K37" i="1" s="1"/>
  <c r="I19" i="2"/>
  <c r="I20" i="1" s="1"/>
  <c r="F37" i="1" s="1"/>
  <c r="J19" i="2"/>
  <c r="J20" i="1" s="1"/>
  <c r="L37" i="1" s="1"/>
  <c r="M19" i="2"/>
  <c r="M20" i="1" s="1"/>
  <c r="G37" i="1" s="1"/>
  <c r="N19" i="2"/>
  <c r="N20" i="1" s="1"/>
  <c r="M37" i="1" s="1"/>
  <c r="Q19" i="2"/>
  <c r="Q20" i="1" s="1"/>
  <c r="H37" i="1" s="1"/>
  <c r="R19" i="2"/>
  <c r="R20" i="1" s="1"/>
  <c r="N37" i="1" s="1"/>
  <c r="U19" i="2"/>
  <c r="U20" i="1" s="1"/>
  <c r="I37" i="1" s="1"/>
  <c r="V19" i="2"/>
  <c r="V20" i="1" s="1"/>
  <c r="O37" i="1" s="1"/>
  <c r="E19" i="2"/>
  <c r="E20" i="1" s="1"/>
  <c r="E37" i="1" s="1"/>
  <c r="V12" i="2"/>
  <c r="V19" i="1" s="1"/>
  <c r="U12" i="2"/>
  <c r="U19" i="1" s="1"/>
  <c r="R12" i="2"/>
  <c r="R19" i="1" s="1"/>
  <c r="Q12" i="2"/>
  <c r="Q19" i="1" s="1"/>
  <c r="N12" i="2"/>
  <c r="N19" i="1" s="1"/>
  <c r="M12" i="2"/>
  <c r="M19" i="1" s="1"/>
  <c r="J12" i="2"/>
  <c r="J19" i="1" s="1"/>
  <c r="I12" i="2"/>
  <c r="I19" i="1" s="1"/>
  <c r="F12" i="2"/>
  <c r="F19" i="1" s="1"/>
  <c r="E12" i="2"/>
  <c r="E19" i="1" s="1"/>
  <c r="D19" i="2"/>
  <c r="D12" i="2"/>
  <c r="X9" i="2"/>
  <c r="X10" i="2"/>
  <c r="X11" i="2"/>
  <c r="T9" i="2"/>
  <c r="T10" i="2"/>
  <c r="T11" i="2"/>
  <c r="P9" i="2"/>
  <c r="P10" i="2"/>
  <c r="P11" i="2"/>
  <c r="L9" i="2"/>
  <c r="L10" i="2"/>
  <c r="L11" i="2"/>
  <c r="H9" i="2"/>
  <c r="H10" i="2"/>
  <c r="H11" i="2"/>
  <c r="P32" i="24"/>
  <c r="J32" i="24"/>
  <c r="D32" i="24"/>
  <c r="D30" i="24"/>
  <c r="D29" i="24"/>
  <c r="D28" i="24"/>
  <c r="D25" i="24"/>
  <c r="P24" i="24"/>
  <c r="J24" i="24"/>
  <c r="D24" i="24"/>
  <c r="P23" i="24"/>
  <c r="J23" i="24"/>
  <c r="D23" i="24"/>
  <c r="O22" i="24"/>
  <c r="N22" i="24"/>
  <c r="M22" i="24"/>
  <c r="L22" i="24"/>
  <c r="K22" i="24"/>
  <c r="I22" i="24"/>
  <c r="H22" i="24"/>
  <c r="G22" i="24"/>
  <c r="F22" i="24"/>
  <c r="E22" i="24"/>
  <c r="P15" i="24"/>
  <c r="J15" i="24"/>
  <c r="D15" i="24"/>
  <c r="P14" i="24"/>
  <c r="J14" i="24"/>
  <c r="D14" i="24"/>
  <c r="P13" i="24"/>
  <c r="J13" i="24"/>
  <c r="D13" i="24"/>
  <c r="P12" i="24"/>
  <c r="J12" i="24"/>
  <c r="D12" i="24"/>
  <c r="P11" i="24"/>
  <c r="J11" i="24"/>
  <c r="D11" i="24"/>
  <c r="P10" i="24"/>
  <c r="J10" i="24"/>
  <c r="D10" i="24"/>
  <c r="P9" i="24"/>
  <c r="J9" i="24"/>
  <c r="D9" i="24"/>
  <c r="P8" i="24"/>
  <c r="J8" i="24"/>
  <c r="D8" i="24"/>
  <c r="O7" i="24"/>
  <c r="N7" i="24"/>
  <c r="M7" i="24"/>
  <c r="L7" i="24"/>
  <c r="K7" i="24"/>
  <c r="I7" i="24"/>
  <c r="H7" i="24"/>
  <c r="G7" i="24"/>
  <c r="F7" i="24"/>
  <c r="E7" i="24"/>
  <c r="V71" i="2"/>
  <c r="V25" i="1" s="1"/>
  <c r="O42" i="1" s="1"/>
  <c r="U71" i="2"/>
  <c r="U25" i="1" s="1"/>
  <c r="R71" i="2"/>
  <c r="R25" i="1" s="1"/>
  <c r="N42" i="1" s="1"/>
  <c r="Q71" i="2"/>
  <c r="Q25" i="1" s="1"/>
  <c r="H42" i="1" s="1"/>
  <c r="N71" i="2"/>
  <c r="N25" i="1" s="1"/>
  <c r="M42" i="1" s="1"/>
  <c r="M71" i="2"/>
  <c r="M25" i="1" s="1"/>
  <c r="G42" i="1" s="1"/>
  <c r="J71" i="2"/>
  <c r="J25" i="1" s="1"/>
  <c r="L42" i="1" s="1"/>
  <c r="I71" i="2"/>
  <c r="I25" i="1" s="1"/>
  <c r="F42" i="1" s="1"/>
  <c r="F71" i="2"/>
  <c r="F25" i="1" s="1"/>
  <c r="K42" i="1" s="1"/>
  <c r="E71" i="2"/>
  <c r="E25" i="1" s="1"/>
  <c r="E42" i="1" s="1"/>
  <c r="D71" i="2"/>
  <c r="X70" i="2"/>
  <c r="T70" i="2"/>
  <c r="P70" i="2"/>
  <c r="L70" i="2"/>
  <c r="H70" i="2"/>
  <c r="H65" i="2"/>
  <c r="X64" i="2"/>
  <c r="T64" i="2"/>
  <c r="P64" i="2"/>
  <c r="L64" i="2"/>
  <c r="H64" i="2"/>
  <c r="X63" i="2"/>
  <c r="T63" i="2"/>
  <c r="P63" i="2"/>
  <c r="L63" i="2"/>
  <c r="H63" i="2"/>
  <c r="P42" i="1" l="1"/>
  <c r="I42" i="1"/>
  <c r="D25" i="1"/>
  <c r="D42" i="20"/>
  <c r="D35" i="20"/>
  <c r="D59" i="20"/>
  <c r="X20" i="1"/>
  <c r="P20" i="1"/>
  <c r="D17" i="2"/>
  <c r="D15" i="2"/>
  <c r="D70" i="2"/>
  <c r="D69" i="2"/>
  <c r="D34" i="2"/>
  <c r="D31" i="2"/>
  <c r="T20" i="1"/>
  <c r="D16" i="2"/>
  <c r="L20" i="1"/>
  <c r="D68" i="2"/>
  <c r="D67" i="2"/>
  <c r="D66" i="2"/>
  <c r="D18" i="2"/>
  <c r="H20" i="1"/>
  <c r="D30" i="2"/>
  <c r="D33" i="2"/>
  <c r="D28" i="2"/>
  <c r="D32" i="2"/>
  <c r="D9" i="2"/>
  <c r="D11" i="2"/>
  <c r="D10" i="2"/>
  <c r="H25" i="1"/>
  <c r="L25" i="1"/>
  <c r="X25" i="1"/>
  <c r="P25" i="1"/>
  <c r="D65" i="2"/>
  <c r="T25" i="1"/>
  <c r="D64" i="2"/>
  <c r="D63" i="2"/>
  <c r="O6" i="20"/>
  <c r="O7" i="20"/>
  <c r="O5" i="20"/>
  <c r="N6" i="20"/>
  <c r="N7" i="20"/>
  <c r="N5" i="20"/>
  <c r="M6" i="20"/>
  <c r="M7" i="20"/>
  <c r="M5" i="20"/>
  <c r="L6" i="20"/>
  <c r="L7" i="20"/>
  <c r="L5" i="20"/>
  <c r="K6" i="20"/>
  <c r="K7" i="20"/>
  <c r="K5" i="20"/>
  <c r="I6" i="20"/>
  <c r="I7" i="20"/>
  <c r="I5" i="20"/>
  <c r="H6" i="20"/>
  <c r="H7" i="20"/>
  <c r="G6" i="20"/>
  <c r="G7" i="20"/>
  <c r="H5" i="20"/>
  <c r="G5" i="20"/>
  <c r="F6" i="20"/>
  <c r="F7" i="20"/>
  <c r="F5" i="20"/>
  <c r="E6" i="20"/>
  <c r="E7" i="20"/>
  <c r="E5" i="20"/>
  <c r="G11" i="20" l="1"/>
  <c r="I11" i="20"/>
  <c r="M11" i="20"/>
  <c r="N11" i="20"/>
  <c r="J42" i="1"/>
  <c r="D42" i="1"/>
  <c r="H11" i="20"/>
  <c r="P11" i="20"/>
  <c r="K11" i="20"/>
  <c r="E11" i="20"/>
  <c r="D11" i="20"/>
  <c r="J11" i="20"/>
  <c r="L11" i="20"/>
  <c r="F11" i="20"/>
  <c r="O11" i="20"/>
  <c r="D7" i="20"/>
  <c r="D6" i="20"/>
  <c r="D5" i="20"/>
  <c r="P7" i="20"/>
  <c r="J5" i="20"/>
  <c r="P6" i="20"/>
  <c r="J21" i="20"/>
  <c r="J38" i="20"/>
  <c r="P38" i="20"/>
  <c r="V18" i="20"/>
  <c r="D18" i="20"/>
  <c r="D21" i="20"/>
  <c r="P21" i="20"/>
  <c r="P18" i="20"/>
  <c r="J10" i="20"/>
  <c r="J8" i="20"/>
  <c r="J9" i="20"/>
  <c r="P5" i="20"/>
  <c r="J7" i="20"/>
  <c r="J6" i="20"/>
  <c r="D47" i="10" l="1"/>
  <c r="D46" i="10"/>
  <c r="D37" i="10"/>
  <c r="D25" i="10"/>
  <c r="D26" i="10"/>
  <c r="D27" i="10"/>
  <c r="D28" i="10"/>
  <c r="D9" i="10"/>
  <c r="D10" i="10"/>
  <c r="D11" i="10"/>
  <c r="D12" i="10"/>
  <c r="D13" i="10"/>
  <c r="D14" i="10"/>
  <c r="D16" i="10"/>
  <c r="D8" i="10"/>
  <c r="F84" i="2"/>
  <c r="F26" i="1" s="1"/>
  <c r="K43" i="1" s="1"/>
  <c r="G84" i="2"/>
  <c r="G26" i="1" s="1"/>
  <c r="Q43" i="1" s="1"/>
  <c r="I84" i="2"/>
  <c r="I26" i="1" s="1"/>
  <c r="F43" i="1" s="1"/>
  <c r="J84" i="2"/>
  <c r="J26" i="1" s="1"/>
  <c r="L43" i="1" s="1"/>
  <c r="K84" i="2"/>
  <c r="K26" i="1" s="1"/>
  <c r="R43" i="1" s="1"/>
  <c r="M84" i="2"/>
  <c r="M26" i="1" s="1"/>
  <c r="G43" i="1" s="1"/>
  <c r="N84" i="2"/>
  <c r="N26" i="1" s="1"/>
  <c r="M43" i="1" s="1"/>
  <c r="O84" i="2"/>
  <c r="O26" i="1" s="1"/>
  <c r="S43" i="1" s="1"/>
  <c r="Q84" i="2"/>
  <c r="Q26" i="1" s="1"/>
  <c r="H43" i="1" s="1"/>
  <c r="R84" i="2"/>
  <c r="R26" i="1" s="1"/>
  <c r="N43" i="1" s="1"/>
  <c r="S84" i="2"/>
  <c r="S26" i="1" s="1"/>
  <c r="T43" i="1" s="1"/>
  <c r="U84" i="2"/>
  <c r="U26" i="1" s="1"/>
  <c r="I43" i="1" s="1"/>
  <c r="V84" i="2"/>
  <c r="V26" i="1" s="1"/>
  <c r="O43" i="1" s="1"/>
  <c r="W84" i="2"/>
  <c r="W26" i="1" s="1"/>
  <c r="U43" i="1" s="1"/>
  <c r="F51" i="2"/>
  <c r="F23" i="1" s="1"/>
  <c r="K40" i="1" s="1"/>
  <c r="I51" i="2"/>
  <c r="I23" i="1" s="1"/>
  <c r="F40" i="1" s="1"/>
  <c r="J51" i="2"/>
  <c r="J23" i="1" s="1"/>
  <c r="L40" i="1" s="1"/>
  <c r="M51" i="2"/>
  <c r="M23" i="1" s="1"/>
  <c r="G40" i="1" s="1"/>
  <c r="N23" i="1"/>
  <c r="M40" i="1" s="1"/>
  <c r="Q51" i="2"/>
  <c r="Q23" i="1" s="1"/>
  <c r="H40" i="1" s="1"/>
  <c r="R51" i="2"/>
  <c r="R23" i="1" s="1"/>
  <c r="N40" i="1" s="1"/>
  <c r="U51" i="2"/>
  <c r="U23" i="1" s="1"/>
  <c r="I40" i="1" s="1"/>
  <c r="V51" i="2"/>
  <c r="V23" i="1" s="1"/>
  <c r="O40" i="1" s="1"/>
  <c r="E51" i="2"/>
  <c r="E23" i="1" s="1"/>
  <c r="D51" i="2"/>
  <c r="F43" i="2"/>
  <c r="F22" i="1" s="1"/>
  <c r="K39" i="1" s="1"/>
  <c r="I43" i="2"/>
  <c r="I22" i="1" s="1"/>
  <c r="F39" i="1" s="1"/>
  <c r="J43" i="2"/>
  <c r="J22" i="1" s="1"/>
  <c r="L39" i="1" s="1"/>
  <c r="M43" i="2"/>
  <c r="M22" i="1" s="1"/>
  <c r="G39" i="1" s="1"/>
  <c r="N43" i="2"/>
  <c r="N22" i="1" s="1"/>
  <c r="M39" i="1" s="1"/>
  <c r="Q43" i="2"/>
  <c r="Q22" i="1" s="1"/>
  <c r="H39" i="1" s="1"/>
  <c r="R43" i="2"/>
  <c r="R22" i="1" s="1"/>
  <c r="N39" i="1" s="1"/>
  <c r="U43" i="2"/>
  <c r="U22" i="1" s="1"/>
  <c r="I39" i="1" s="1"/>
  <c r="V43" i="2"/>
  <c r="V22" i="1" s="1"/>
  <c r="O39" i="1" s="1"/>
  <c r="E43" i="2"/>
  <c r="E22" i="1" s="1"/>
  <c r="D43" i="2"/>
  <c r="F36" i="2"/>
  <c r="F21" i="1" s="1"/>
  <c r="K38" i="1" s="1"/>
  <c r="G36" i="2"/>
  <c r="G21" i="1" s="1"/>
  <c r="Q38" i="1" s="1"/>
  <c r="I36" i="2"/>
  <c r="I21" i="1" s="1"/>
  <c r="F38" i="1" s="1"/>
  <c r="J36" i="2"/>
  <c r="J21" i="1" s="1"/>
  <c r="L38" i="1" s="1"/>
  <c r="K36" i="2"/>
  <c r="K21" i="1" s="1"/>
  <c r="R38" i="1" s="1"/>
  <c r="M36" i="2"/>
  <c r="M21" i="1" s="1"/>
  <c r="G38" i="1" s="1"/>
  <c r="N36" i="2"/>
  <c r="N21" i="1" s="1"/>
  <c r="M38" i="1" s="1"/>
  <c r="O36" i="2"/>
  <c r="O21" i="1" s="1"/>
  <c r="S38" i="1" s="1"/>
  <c r="Q36" i="2"/>
  <c r="Q21" i="1" s="1"/>
  <c r="H38" i="1" s="1"/>
  <c r="R36" i="2"/>
  <c r="R21" i="1" s="1"/>
  <c r="N38" i="1" s="1"/>
  <c r="S36" i="2"/>
  <c r="S21" i="1" s="1"/>
  <c r="T38" i="1" s="1"/>
  <c r="U36" i="2"/>
  <c r="U21" i="1" s="1"/>
  <c r="I38" i="1" s="1"/>
  <c r="V36" i="2"/>
  <c r="V21" i="1" s="1"/>
  <c r="O38" i="1" s="1"/>
  <c r="W36" i="2"/>
  <c r="W21" i="1" s="1"/>
  <c r="U38" i="1" s="1"/>
  <c r="E36" i="2"/>
  <c r="E21" i="1" s="1"/>
  <c r="E38" i="1" s="1"/>
  <c r="D36" i="2"/>
  <c r="W60" i="2"/>
  <c r="W24" i="1" s="1"/>
  <c r="U41" i="1" s="1"/>
  <c r="V60" i="2"/>
  <c r="V24" i="1" s="1"/>
  <c r="O41" i="1" s="1"/>
  <c r="U60" i="2"/>
  <c r="U24" i="1" s="1"/>
  <c r="I41" i="1" s="1"/>
  <c r="S60" i="2"/>
  <c r="S24" i="1" s="1"/>
  <c r="T41" i="1" s="1"/>
  <c r="R60" i="2"/>
  <c r="R24" i="1" s="1"/>
  <c r="N41" i="1" s="1"/>
  <c r="Q60" i="2"/>
  <c r="Q24" i="1" s="1"/>
  <c r="H41" i="1" s="1"/>
  <c r="O60" i="2"/>
  <c r="O24" i="1" s="1"/>
  <c r="S41" i="1" s="1"/>
  <c r="N60" i="2"/>
  <c r="N24" i="1" s="1"/>
  <c r="M41" i="1" s="1"/>
  <c r="M60" i="2"/>
  <c r="M24" i="1" s="1"/>
  <c r="G41" i="1" s="1"/>
  <c r="K60" i="2"/>
  <c r="K24" i="1" s="1"/>
  <c r="R41" i="1" s="1"/>
  <c r="J60" i="2"/>
  <c r="J24" i="1" s="1"/>
  <c r="L41" i="1" s="1"/>
  <c r="I60" i="2"/>
  <c r="I24" i="1" s="1"/>
  <c r="F41" i="1" s="1"/>
  <c r="G60" i="2"/>
  <c r="G24" i="1" s="1"/>
  <c r="Q41" i="1" s="1"/>
  <c r="F60" i="2"/>
  <c r="F24" i="1" s="1"/>
  <c r="K41" i="1" s="1"/>
  <c r="E60" i="2"/>
  <c r="E24" i="1" s="1"/>
  <c r="D60" i="2"/>
  <c r="R35" i="9"/>
  <c r="Q35" i="9"/>
  <c r="P35" i="9"/>
  <c r="O35" i="9"/>
  <c r="N35" i="9"/>
  <c r="R28" i="9"/>
  <c r="Q28" i="9"/>
  <c r="P28" i="9"/>
  <c r="O28" i="9"/>
  <c r="N28" i="9"/>
  <c r="R21" i="9"/>
  <c r="Q21" i="9"/>
  <c r="P21" i="9"/>
  <c r="O21" i="9"/>
  <c r="N21" i="9"/>
  <c r="R14" i="9"/>
  <c r="Q14" i="9"/>
  <c r="P14" i="9"/>
  <c r="O14" i="9"/>
  <c r="N14" i="9"/>
  <c r="R7" i="9"/>
  <c r="Q7" i="9"/>
  <c r="P7" i="9"/>
  <c r="O7" i="9"/>
  <c r="N7" i="9"/>
  <c r="I35" i="9"/>
  <c r="H35" i="9"/>
  <c r="G35" i="9"/>
  <c r="F35" i="9"/>
  <c r="E35" i="9"/>
  <c r="I28" i="9"/>
  <c r="H28" i="9"/>
  <c r="G28" i="9"/>
  <c r="F28" i="9"/>
  <c r="E28" i="9"/>
  <c r="I21" i="9"/>
  <c r="H21" i="9"/>
  <c r="G21" i="9"/>
  <c r="F21" i="9"/>
  <c r="E21" i="9"/>
  <c r="I14" i="9"/>
  <c r="G14" i="9"/>
  <c r="F14" i="9"/>
  <c r="E14" i="9"/>
  <c r="F7" i="9"/>
  <c r="G7" i="9"/>
  <c r="H7" i="9"/>
  <c r="I7" i="9"/>
  <c r="E7" i="9"/>
  <c r="M6" i="9"/>
  <c r="M5" i="9"/>
  <c r="M4" i="9"/>
  <c r="M34" i="9"/>
  <c r="M33" i="9"/>
  <c r="M32" i="9"/>
  <c r="M27" i="9"/>
  <c r="M26" i="9"/>
  <c r="M25" i="9"/>
  <c r="M20" i="9"/>
  <c r="M19" i="9"/>
  <c r="M18" i="9"/>
  <c r="M13" i="9"/>
  <c r="M12" i="9"/>
  <c r="M11" i="9"/>
  <c r="D34" i="9"/>
  <c r="D33" i="9"/>
  <c r="D32" i="9"/>
  <c r="D27" i="9"/>
  <c r="D26" i="9"/>
  <c r="D25" i="9"/>
  <c r="D20" i="9"/>
  <c r="D19" i="9"/>
  <c r="D18" i="9"/>
  <c r="D13" i="9"/>
  <c r="D12" i="9"/>
  <c r="D11" i="9"/>
  <c r="D5" i="9"/>
  <c r="D6" i="9"/>
  <c r="D4" i="9"/>
  <c r="V43" i="1" l="1"/>
  <c r="P41" i="1"/>
  <c r="V41" i="1"/>
  <c r="E41" i="1"/>
  <c r="D24" i="1"/>
  <c r="D23" i="1"/>
  <c r="E40" i="1"/>
  <c r="D22" i="1"/>
  <c r="E39" i="1"/>
  <c r="V38" i="1"/>
  <c r="Q28" i="1"/>
  <c r="R28" i="1"/>
  <c r="U28" i="1"/>
  <c r="V28" i="1"/>
  <c r="M28" i="1"/>
  <c r="N28" i="1"/>
  <c r="W28" i="1"/>
  <c r="S28" i="1"/>
  <c r="D21" i="1"/>
  <c r="G28" i="1"/>
  <c r="F28" i="1"/>
  <c r="D20" i="1"/>
  <c r="D19" i="1"/>
  <c r="O28" i="1"/>
  <c r="I28" i="1"/>
  <c r="J28" i="1"/>
  <c r="K28" i="1"/>
  <c r="I24" i="10"/>
  <c r="H24" i="10"/>
  <c r="G24" i="10"/>
  <c r="F24" i="10"/>
  <c r="E24" i="10"/>
  <c r="I45" i="10"/>
  <c r="H45" i="10"/>
  <c r="G45" i="10"/>
  <c r="F45" i="10"/>
  <c r="E45" i="10"/>
  <c r="I36" i="10"/>
  <c r="H36" i="10"/>
  <c r="G36" i="10"/>
  <c r="F36" i="10"/>
  <c r="E36" i="10"/>
  <c r="I7" i="10"/>
  <c r="H7" i="10"/>
  <c r="G7" i="10"/>
  <c r="F7" i="10"/>
  <c r="E7" i="10"/>
  <c r="R31" i="9" l="1"/>
  <c r="Q31" i="9"/>
  <c r="P31" i="9"/>
  <c r="O31" i="9"/>
  <c r="N31" i="9"/>
  <c r="R24" i="9"/>
  <c r="Q24" i="9"/>
  <c r="P24" i="9"/>
  <c r="O24" i="9"/>
  <c r="N24" i="9"/>
  <c r="R17" i="9"/>
  <c r="Q17" i="9"/>
  <c r="P17" i="9"/>
  <c r="O17" i="9"/>
  <c r="N17" i="9"/>
  <c r="R10" i="9"/>
  <c r="Q10" i="9"/>
  <c r="P10" i="9"/>
  <c r="O10" i="9"/>
  <c r="N10" i="9"/>
  <c r="R3" i="9"/>
  <c r="Q3" i="9"/>
  <c r="P3" i="9"/>
  <c r="O3" i="9"/>
  <c r="N3" i="9"/>
  <c r="I31" i="9"/>
  <c r="H31" i="9"/>
  <c r="G31" i="9"/>
  <c r="F31" i="9"/>
  <c r="E31" i="9"/>
  <c r="I24" i="9"/>
  <c r="H24" i="9"/>
  <c r="G24" i="9"/>
  <c r="F24" i="9"/>
  <c r="E24" i="9"/>
  <c r="I17" i="9"/>
  <c r="H17" i="9"/>
  <c r="G17" i="9"/>
  <c r="F17" i="9"/>
  <c r="E17" i="9"/>
  <c r="I10" i="9"/>
  <c r="H10" i="9"/>
  <c r="G10" i="9"/>
  <c r="F10" i="9"/>
  <c r="E10" i="9"/>
  <c r="X7" i="2" l="1"/>
  <c r="X8" i="2"/>
  <c r="X6" i="2"/>
  <c r="T7" i="2"/>
  <c r="T8" i="2"/>
  <c r="T6" i="2"/>
  <c r="P7" i="2"/>
  <c r="P8" i="2"/>
  <c r="P6" i="2"/>
  <c r="L7" i="2"/>
  <c r="L8" i="2"/>
  <c r="L6" i="2"/>
  <c r="H7" i="2"/>
  <c r="H8" i="2"/>
  <c r="H6" i="2"/>
  <c r="X22" i="2"/>
  <c r="X23" i="2"/>
  <c r="X24" i="2"/>
  <c r="X25" i="2"/>
  <c r="T22" i="2"/>
  <c r="T23" i="2"/>
  <c r="T24" i="2"/>
  <c r="T25" i="2"/>
  <c r="P22" i="2"/>
  <c r="P23" i="2"/>
  <c r="P24" i="2"/>
  <c r="L22" i="2"/>
  <c r="L23" i="2"/>
  <c r="L24" i="2"/>
  <c r="L25" i="2"/>
  <c r="H22" i="2"/>
  <c r="H23" i="2"/>
  <c r="H24" i="2"/>
  <c r="H25" i="2"/>
  <c r="X75" i="2"/>
  <c r="X76" i="2"/>
  <c r="X77" i="2"/>
  <c r="X78" i="2"/>
  <c r="X79" i="2"/>
  <c r="X80" i="2"/>
  <c r="X81" i="2"/>
  <c r="X82" i="2"/>
  <c r="X83" i="2"/>
  <c r="X74" i="2"/>
  <c r="T75" i="2"/>
  <c r="T76" i="2"/>
  <c r="T77" i="2"/>
  <c r="T78" i="2"/>
  <c r="T79" i="2"/>
  <c r="T80" i="2"/>
  <c r="T81" i="2"/>
  <c r="T82" i="2"/>
  <c r="T74" i="2"/>
  <c r="P75" i="2"/>
  <c r="P76" i="2"/>
  <c r="P77" i="2"/>
  <c r="P78" i="2"/>
  <c r="P79" i="2"/>
  <c r="P80" i="2"/>
  <c r="P81" i="2"/>
  <c r="P82" i="2"/>
  <c r="P74" i="2"/>
  <c r="L75" i="2"/>
  <c r="L76" i="2"/>
  <c r="L77" i="2"/>
  <c r="L78" i="2"/>
  <c r="L79" i="2"/>
  <c r="L80" i="2"/>
  <c r="L81" i="2"/>
  <c r="L82" i="2"/>
  <c r="L74" i="2"/>
  <c r="H75" i="2"/>
  <c r="H76" i="2"/>
  <c r="H77" i="2"/>
  <c r="R76" i="20" s="1"/>
  <c r="H78" i="2"/>
  <c r="R77" i="20" s="1"/>
  <c r="H79" i="2"/>
  <c r="R78" i="20" s="1"/>
  <c r="H80" i="2"/>
  <c r="H81" i="2"/>
  <c r="H82" i="2"/>
  <c r="R81" i="20" s="1"/>
  <c r="H74" i="2"/>
  <c r="H55" i="2"/>
  <c r="H56" i="2"/>
  <c r="H57" i="2"/>
  <c r="H58" i="2"/>
  <c r="L55" i="2"/>
  <c r="L56" i="2"/>
  <c r="L57" i="2"/>
  <c r="L58" i="2"/>
  <c r="P55" i="2"/>
  <c r="P56" i="2"/>
  <c r="P57" i="2"/>
  <c r="P58" i="2"/>
  <c r="T55" i="2"/>
  <c r="T56" i="2"/>
  <c r="T57" i="2"/>
  <c r="T58" i="2"/>
  <c r="X55" i="2"/>
  <c r="X56" i="2"/>
  <c r="X57" i="2"/>
  <c r="X58" i="2"/>
  <c r="X59" i="2"/>
  <c r="X54" i="2"/>
  <c r="T54" i="2"/>
  <c r="P54" i="2"/>
  <c r="L54" i="2"/>
  <c r="H54" i="2"/>
  <c r="X26" i="2"/>
  <c r="X27" i="2"/>
  <c r="X35" i="2"/>
  <c r="T26" i="2"/>
  <c r="T27" i="2"/>
  <c r="T35" i="2"/>
  <c r="P26" i="2"/>
  <c r="P27" i="2"/>
  <c r="P35" i="2"/>
  <c r="P25" i="2"/>
  <c r="L26" i="2"/>
  <c r="L27" i="2"/>
  <c r="L29" i="2"/>
  <c r="D29" i="2" s="1"/>
  <c r="L35" i="2"/>
  <c r="H26" i="2"/>
  <c r="H27" i="2"/>
  <c r="H35" i="2"/>
  <c r="X41" i="2"/>
  <c r="X42" i="2"/>
  <c r="X39" i="2"/>
  <c r="T40" i="2"/>
  <c r="T41" i="2"/>
  <c r="T39" i="2"/>
  <c r="P40" i="2"/>
  <c r="P41" i="2"/>
  <c r="P39" i="2"/>
  <c r="L40" i="2"/>
  <c r="L41" i="2"/>
  <c r="L39" i="2"/>
  <c r="H39" i="2"/>
  <c r="H40" i="2"/>
  <c r="H41" i="2"/>
  <c r="X50" i="2"/>
  <c r="X49" i="2"/>
  <c r="X48" i="2"/>
  <c r="X47" i="2"/>
  <c r="X46" i="2"/>
  <c r="T50" i="2"/>
  <c r="T49" i="2"/>
  <c r="T48" i="2"/>
  <c r="T47" i="2"/>
  <c r="T46" i="2"/>
  <c r="P50" i="2"/>
  <c r="P49" i="2"/>
  <c r="P48" i="2"/>
  <c r="P47" i="2"/>
  <c r="P46" i="2"/>
  <c r="L47" i="2"/>
  <c r="L48" i="2"/>
  <c r="L49" i="2"/>
  <c r="L50" i="2"/>
  <c r="L46" i="2"/>
  <c r="H46" i="2"/>
  <c r="H47" i="2"/>
  <c r="H48" i="2"/>
  <c r="H49" i="2"/>
  <c r="H50" i="2"/>
  <c r="I3" i="9"/>
  <c r="H3" i="9"/>
  <c r="G3" i="9"/>
  <c r="F3" i="9"/>
  <c r="E3" i="9"/>
  <c r="V81" i="20" l="1"/>
  <c r="D81" i="20"/>
  <c r="D83" i="2"/>
  <c r="V78" i="20"/>
  <c r="D78" i="20"/>
  <c r="V77" i="20"/>
  <c r="D77" i="20"/>
  <c r="V76" i="20"/>
  <c r="V83" i="20"/>
  <c r="D76" i="20"/>
  <c r="R83" i="20"/>
  <c r="D83" i="20" s="1"/>
  <c r="D24" i="2"/>
  <c r="T19" i="1"/>
  <c r="X19" i="1"/>
  <c r="P19" i="1"/>
  <c r="L19" i="1"/>
  <c r="H19" i="1"/>
  <c r="T26" i="1"/>
  <c r="P24" i="1"/>
  <c r="T22" i="1"/>
  <c r="X26" i="1"/>
  <c r="P26" i="1"/>
  <c r="X24" i="1"/>
  <c r="T24" i="1"/>
  <c r="X23" i="1"/>
  <c r="T23" i="1"/>
  <c r="P23" i="1"/>
  <c r="X22" i="1"/>
  <c r="P22" i="1"/>
  <c r="X21" i="1"/>
  <c r="T21" i="1"/>
  <c r="P21" i="1"/>
  <c r="D59" i="2"/>
  <c r="D35" i="2"/>
  <c r="D49" i="2"/>
  <c r="D47" i="2"/>
  <c r="L26" i="1"/>
  <c r="D58" i="2"/>
  <c r="D57" i="2"/>
  <c r="D56" i="2"/>
  <c r="D55" i="2"/>
  <c r="L24" i="1"/>
  <c r="L23" i="1"/>
  <c r="L22" i="1"/>
  <c r="L21" i="1"/>
  <c r="H26" i="1"/>
  <c r="H24" i="1"/>
  <c r="D54" i="2"/>
  <c r="H23" i="1"/>
  <c r="H22" i="1"/>
  <c r="H21" i="1"/>
  <c r="D25" i="2"/>
  <c r="D26" i="2"/>
  <c r="D48" i="2"/>
  <c r="D46" i="2"/>
  <c r="D50" i="2"/>
  <c r="D27" i="2"/>
  <c r="D78" i="2"/>
  <c r="D81" i="2"/>
  <c r="D79" i="2"/>
  <c r="D80" i="2"/>
  <c r="D75" i="2"/>
  <c r="D74" i="2"/>
  <c r="D82" i="2"/>
  <c r="D77" i="2"/>
  <c r="D76" i="2"/>
  <c r="D41" i="2"/>
  <c r="D40" i="2"/>
  <c r="D42" i="2"/>
  <c r="D39" i="2"/>
  <c r="O4" i="20"/>
  <c r="N4" i="20"/>
  <c r="M4" i="20"/>
  <c r="L4" i="20"/>
  <c r="K4" i="20"/>
  <c r="I4" i="20"/>
  <c r="H4" i="20"/>
  <c r="G4" i="20"/>
  <c r="F4" i="20"/>
  <c r="E4" i="20"/>
  <c r="D7" i="2"/>
  <c r="D8" i="2"/>
  <c r="D22" i="2"/>
  <c r="D23" i="2"/>
  <c r="D6" i="2"/>
  <c r="U4" i="2"/>
  <c r="Q4" i="2"/>
  <c r="M4" i="2"/>
  <c r="I4" i="2"/>
  <c r="T28" i="1" l="1"/>
  <c r="L28" i="1"/>
  <c r="P28" i="1"/>
  <c r="X28" i="1"/>
  <c r="E4" i="2"/>
  <c r="O36" i="1" l="1"/>
  <c r="N36" i="1"/>
  <c r="M36" i="1"/>
  <c r="L36" i="1"/>
  <c r="K36" i="1"/>
  <c r="I36" i="1"/>
  <c r="H36" i="1"/>
  <c r="G36" i="1"/>
  <c r="F36" i="1"/>
  <c r="E36" i="1"/>
  <c r="P7" i="1"/>
  <c r="I35" i="1" s="1"/>
  <c r="M7" i="1"/>
  <c r="H35" i="1" s="1"/>
  <c r="J7" i="1"/>
  <c r="M17" i="1" s="1"/>
  <c r="G7" i="1"/>
  <c r="R35" i="1" s="1"/>
  <c r="D7" i="1"/>
  <c r="Q35" i="1" s="1"/>
  <c r="H45" i="1" l="1"/>
  <c r="N45" i="1"/>
  <c r="O45" i="1"/>
  <c r="I45" i="1"/>
  <c r="U45" i="1"/>
  <c r="T45" i="1"/>
  <c r="G45" i="1"/>
  <c r="S45" i="1"/>
  <c r="M45" i="1"/>
  <c r="P43" i="1"/>
  <c r="P40" i="1"/>
  <c r="P39" i="1"/>
  <c r="P38" i="1"/>
  <c r="R45" i="1"/>
  <c r="L45" i="1"/>
  <c r="P37" i="1"/>
  <c r="F45" i="1"/>
  <c r="J40" i="1"/>
  <c r="D40" i="1"/>
  <c r="D39" i="1"/>
  <c r="J39" i="1"/>
  <c r="J38" i="1"/>
  <c r="D38" i="1"/>
  <c r="J37" i="1"/>
  <c r="D37" i="1"/>
  <c r="V36" i="1"/>
  <c r="Q45" i="1"/>
  <c r="P36" i="1"/>
  <c r="K45" i="1"/>
  <c r="D36" i="1"/>
  <c r="J36" i="1"/>
  <c r="Q17" i="1"/>
  <c r="K35" i="1"/>
  <c r="U17" i="1"/>
  <c r="L35" i="1"/>
  <c r="T35" i="1"/>
  <c r="S35" i="1"/>
  <c r="M35" i="1"/>
  <c r="U35" i="1"/>
  <c r="E35" i="1"/>
  <c r="N35" i="1"/>
  <c r="F35" i="1"/>
  <c r="O35" i="1"/>
  <c r="E17" i="1"/>
  <c r="G35" i="1"/>
  <c r="I17" i="1"/>
  <c r="V45" i="1" l="1"/>
  <c r="P45" i="1"/>
  <c r="H28" i="1"/>
  <c r="D26" i="1"/>
  <c r="D28" i="1" s="1"/>
  <c r="J43" i="1"/>
  <c r="D43" i="1"/>
  <c r="E28" i="1"/>
  <c r="E45" i="1"/>
  <c r="J41" i="1" l="1"/>
  <c r="J45" i="1" s="1"/>
  <c r="D41" i="1"/>
  <c r="D45" i="1" s="1"/>
</calcChain>
</file>

<file path=xl/sharedStrings.xml><?xml version="1.0" encoding="utf-8"?>
<sst xmlns="http://schemas.openxmlformats.org/spreadsheetml/2006/main" count="826" uniqueCount="299">
  <si>
    <t>Participantes</t>
  </si>
  <si>
    <t>Dirigentes escolares</t>
  </si>
  <si>
    <t>Professores</t>
  </si>
  <si>
    <t>Alunos</t>
  </si>
  <si>
    <t>Áreas</t>
  </si>
  <si>
    <t>Média</t>
  </si>
  <si>
    <t>Dirigentes</t>
  </si>
  <si>
    <t>Aprendizagem através da colaboração</t>
  </si>
  <si>
    <t>Aprendizagem através de redes profissionais</t>
  </si>
  <si>
    <t>Outra formação a nível interno</t>
  </si>
  <si>
    <t>Visitas de estudo</t>
  </si>
  <si>
    <t>Programas acreditados</t>
  </si>
  <si>
    <t>Aprendizagem profissional presencial</t>
  </si>
  <si>
    <t>Aprendizagem profissional online</t>
  </si>
  <si>
    <t>Mentoria/tutoria a nível interno</t>
  </si>
  <si>
    <t>Qual o grau de confiança dos seus professores relativamente à utilização de tecnologia para as seguintes tarefas?</t>
  </si>
  <si>
    <t>Preparação das aulas</t>
  </si>
  <si>
    <t>Dar as aulas</t>
  </si>
  <si>
    <t>Comunicação</t>
  </si>
  <si>
    <t>Feedback e apoio</t>
  </si>
  <si>
    <t>Qual é a percentagem de tempo de ensino em que os professores da sua escola usaram as tecnologias digitais nas aulas, nos últimos 3 meses?</t>
  </si>
  <si>
    <t>Percentagem de tempo para o ensino com tecnologias</t>
  </si>
  <si>
    <t>Qual a opção que melhor descreve a abordagem dos seus dirigentes escolares e professores em relação à utilização de tecnologias digitais nos processos de ensino e aprendizagem?</t>
  </si>
  <si>
    <t>Respostas dos professores</t>
  </si>
  <si>
    <t>O ensino e a aprendizagem com as tecnologias digitais na sua escola são negativamente afetados pelos seguintes fatores?</t>
  </si>
  <si>
    <t>Falta de financiamento</t>
  </si>
  <si>
    <t>Equipamentos digitais insuficientes</t>
  </si>
  <si>
    <t>Ligação à Internet lenta ou pouco fiável</t>
  </si>
  <si>
    <t>Restrições de espaço escolar</t>
  </si>
  <si>
    <t>Apoio técnico limitado ou inexistente</t>
  </si>
  <si>
    <t>Falta de tempo para os professores</t>
  </si>
  <si>
    <t>Baixas competências digitais dos professores</t>
  </si>
  <si>
    <t>Baixas competências digitais dos alunos</t>
  </si>
  <si>
    <t>Tecnologias fora da escola para atividades de aprendizagem não relacionadas com a escola</t>
  </si>
  <si>
    <t>Tecnologias na escola para trabalhos relacionados com a mesma</t>
  </si>
  <si>
    <t>Atividades fora da escola em que não são utilizadas quaisquer tecnologias</t>
  </si>
  <si>
    <t>Tecnologias em casa para atividades de lazer</t>
  </si>
  <si>
    <t>%</t>
  </si>
  <si>
    <t>Dirigentes Escolares</t>
  </si>
  <si>
    <t>Tecnologias em casa para trabalhos realacionados com a escola</t>
  </si>
  <si>
    <t>1º Ciclo</t>
  </si>
  <si>
    <t>2º Ciclo</t>
  </si>
  <si>
    <t>3º Ciclo</t>
  </si>
  <si>
    <t>Média Global</t>
  </si>
  <si>
    <t>Profs</t>
  </si>
  <si>
    <t xml:space="preserve">Dirigentes
escolares </t>
  </si>
  <si>
    <t>Secundário Geral</t>
  </si>
  <si>
    <t>Secundário Profissional</t>
  </si>
  <si>
    <t xml:space="preserve">Dirigentes Escolares </t>
  </si>
  <si>
    <t xml:space="preserve">Professores </t>
  </si>
  <si>
    <t>Valores Médios por Nível de Ensino</t>
  </si>
  <si>
    <t>Média por Nível de Ensino</t>
  </si>
  <si>
    <t>Questão própria 1</t>
  </si>
  <si>
    <t>Questão própria 2</t>
  </si>
  <si>
    <t>Questão própria 3</t>
  </si>
  <si>
    <t>Questão própria 4</t>
  </si>
  <si>
    <t>Questão própria 5</t>
  </si>
  <si>
    <t>Questão própria 6</t>
  </si>
  <si>
    <t>Questão própria 7</t>
  </si>
  <si>
    <t>Questão própria 8</t>
  </si>
  <si>
    <t>Questão própria 9</t>
  </si>
  <si>
    <t>Questão própria 10</t>
  </si>
  <si>
    <t>O que é que os professores da sua escola pensam sobre a utilidade das ações de Desenvolvimento Profissional Docente nas quais eles participaram no ano passado?</t>
  </si>
  <si>
    <t>Respostas  dos alunos</t>
  </si>
  <si>
    <r>
      <rPr>
        <b/>
        <i/>
        <sz val="9"/>
        <color theme="1"/>
        <rFont val="Calibri"/>
        <family val="2"/>
        <scheme val="minor"/>
      </rPr>
      <t>1 -</t>
    </r>
    <r>
      <rPr>
        <i/>
        <sz val="9"/>
        <color theme="1"/>
        <rFont val="Calibri"/>
        <family val="2"/>
        <scheme val="minor"/>
      </rPr>
      <t xml:space="preserve"> Tenho tendência para adotar as tecnologias digitais depois da maioria dos meus colegas</t>
    </r>
  </si>
  <si>
    <r>
      <rPr>
        <b/>
        <i/>
        <sz val="9"/>
        <color theme="1"/>
        <rFont val="Calibri"/>
        <family val="2"/>
        <scheme val="minor"/>
      </rPr>
      <t>2 -</t>
    </r>
    <r>
      <rPr>
        <i/>
        <sz val="9"/>
        <color theme="1"/>
        <rFont val="Calibri"/>
        <family val="2"/>
        <scheme val="minor"/>
      </rPr>
      <t xml:space="preserve"> Tenho tendência para adotar as tecnologias digitais ao mesmo tempo que a maioria dos meus colegas</t>
    </r>
  </si>
  <si>
    <r>
      <rPr>
        <b/>
        <i/>
        <sz val="9"/>
        <color theme="1"/>
        <rFont val="Calibri"/>
        <family val="2"/>
        <scheme val="minor"/>
      </rPr>
      <t>3 -</t>
    </r>
    <r>
      <rPr>
        <i/>
        <sz val="9"/>
        <color theme="1"/>
        <rFont val="Calibri"/>
        <family val="2"/>
        <scheme val="minor"/>
      </rPr>
      <t xml:space="preserve"> Tenho tendência para adotar as tecnologias digitais pioneiramente quando vejo vantagens claras</t>
    </r>
  </si>
  <si>
    <r>
      <rPr>
        <b/>
        <i/>
        <sz val="9"/>
        <color theme="1"/>
        <rFont val="Calibri"/>
        <family val="2"/>
        <scheme val="minor"/>
      </rPr>
      <t>4 -</t>
    </r>
    <r>
      <rPr>
        <i/>
        <sz val="9"/>
        <color theme="1"/>
        <rFont val="Calibri"/>
        <family val="2"/>
        <scheme val="minor"/>
      </rPr>
      <t xml:space="preserve"> Estou geralmente entre os inovadores que experimentam as novas tecnologias</t>
    </r>
  </si>
  <si>
    <r>
      <rPr>
        <b/>
        <i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- Nada útil;  </t>
    </r>
    <r>
      <rPr>
        <b/>
        <i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- Inútil;  </t>
    </r>
    <r>
      <rPr>
        <b/>
        <i/>
        <sz val="9"/>
        <color theme="1"/>
        <rFont val="Calibri"/>
        <family val="2"/>
        <scheme val="minor"/>
      </rPr>
      <t xml:space="preserve">3 </t>
    </r>
    <r>
      <rPr>
        <i/>
        <sz val="9"/>
        <color theme="1"/>
        <rFont val="Calibri"/>
        <family val="2"/>
        <scheme val="minor"/>
      </rPr>
      <t xml:space="preserve">- Um pouco útil;  </t>
    </r>
    <r>
      <rPr>
        <b/>
        <i/>
        <sz val="9"/>
        <color theme="1"/>
        <rFont val="Calibri"/>
        <family val="2"/>
        <scheme val="minor"/>
      </rPr>
      <t xml:space="preserve">4 </t>
    </r>
    <r>
      <rPr>
        <i/>
        <sz val="9"/>
        <color theme="1"/>
        <rFont val="Calibri"/>
        <family val="2"/>
        <scheme val="minor"/>
      </rPr>
      <t xml:space="preserve">- Útil;  </t>
    </r>
    <r>
      <rPr>
        <b/>
        <i/>
        <sz val="9"/>
        <color theme="1"/>
        <rFont val="Calibri"/>
        <family val="2"/>
        <scheme val="minor"/>
      </rPr>
      <t xml:space="preserve">5 </t>
    </r>
    <r>
      <rPr>
        <i/>
        <sz val="9"/>
        <color theme="1"/>
        <rFont val="Calibri"/>
        <family val="2"/>
        <scheme val="minor"/>
      </rPr>
      <t>- Muito útil</t>
    </r>
  </si>
  <si>
    <r>
      <rPr>
        <b/>
        <i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- 0-10 %;   </t>
    </r>
    <r>
      <rPr>
        <b/>
        <i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- 11-25 %;   </t>
    </r>
    <r>
      <rPr>
        <b/>
        <i/>
        <sz val="9"/>
        <color theme="1"/>
        <rFont val="Calibri"/>
        <family val="2"/>
        <scheme val="minor"/>
      </rPr>
      <t>3</t>
    </r>
    <r>
      <rPr>
        <i/>
        <sz val="9"/>
        <color theme="1"/>
        <rFont val="Calibri"/>
        <family val="2"/>
        <scheme val="minor"/>
      </rPr>
      <t xml:space="preserve"> - 26-50 %;   </t>
    </r>
    <r>
      <rPr>
        <b/>
        <i/>
        <sz val="9"/>
        <color theme="1"/>
        <rFont val="Calibri"/>
        <family val="2"/>
        <scheme val="minor"/>
      </rPr>
      <t>4</t>
    </r>
    <r>
      <rPr>
        <i/>
        <sz val="9"/>
        <color theme="1"/>
        <rFont val="Calibri"/>
        <family val="2"/>
        <scheme val="minor"/>
      </rPr>
      <t xml:space="preserve"> - 51-75 %;   </t>
    </r>
    <r>
      <rPr>
        <b/>
        <i/>
        <sz val="9"/>
        <color theme="1"/>
        <rFont val="Calibri"/>
        <family val="2"/>
        <scheme val="minor"/>
      </rPr>
      <t>5</t>
    </r>
    <r>
      <rPr>
        <i/>
        <sz val="9"/>
        <color theme="1"/>
        <rFont val="Calibri"/>
        <family val="2"/>
        <scheme val="minor"/>
      </rPr>
      <t xml:space="preserve"> - 76-100 %</t>
    </r>
  </si>
  <si>
    <r>
      <rPr>
        <b/>
        <i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 xml:space="preserve"> - Nunca ou quase nunca</t>
    </r>
  </si>
  <si>
    <r>
      <rPr>
        <b/>
        <i/>
        <sz val="9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 xml:space="preserve"> - Pelo menos uma vez por mês, mas não todas as semanas</t>
    </r>
  </si>
  <si>
    <r>
      <rPr>
        <b/>
        <i/>
        <sz val="9"/>
        <color theme="1"/>
        <rFont val="Calibri"/>
        <family val="2"/>
        <scheme val="minor"/>
      </rPr>
      <t>3</t>
    </r>
    <r>
      <rPr>
        <i/>
        <sz val="9"/>
        <color theme="1"/>
        <rFont val="Calibri"/>
        <family val="2"/>
        <scheme val="minor"/>
      </rPr>
      <t xml:space="preserve"> - Pelo menos uma vez por semana, mas não todos os dias</t>
    </r>
  </si>
  <si>
    <r>
      <rPr>
        <b/>
        <i/>
        <sz val="9"/>
        <color theme="1"/>
        <rFont val="Calibri"/>
        <family val="2"/>
        <scheme val="minor"/>
      </rPr>
      <t>4</t>
    </r>
    <r>
      <rPr>
        <i/>
        <sz val="9"/>
        <color theme="1"/>
        <rFont val="Calibri"/>
        <family val="2"/>
        <scheme val="minor"/>
      </rPr>
      <t xml:space="preserve"> - Até uma hora por dia</t>
    </r>
  </si>
  <si>
    <r>
      <rPr>
        <b/>
        <i/>
        <sz val="9"/>
        <color theme="1"/>
        <rFont val="Calibri"/>
        <family val="2"/>
        <scheme val="minor"/>
      </rPr>
      <t>5</t>
    </r>
    <r>
      <rPr>
        <i/>
        <sz val="9"/>
        <color theme="1"/>
        <rFont val="Calibri"/>
        <family val="2"/>
        <scheme val="minor"/>
      </rPr>
      <t xml:space="preserve"> - Mais de uma hora por dia</t>
    </r>
  </si>
  <si>
    <t>Média
Dirigentes</t>
  </si>
  <si>
    <t>Média
Professores</t>
  </si>
  <si>
    <t>Taxa de participação</t>
  </si>
  <si>
    <t>A1</t>
  </si>
  <si>
    <t>A2</t>
  </si>
  <si>
    <t>A3</t>
  </si>
  <si>
    <t>A4 op</t>
  </si>
  <si>
    <t>A5 op</t>
  </si>
  <si>
    <t>Estratégia digital</t>
  </si>
  <si>
    <t>Desenvolvimento da estratégia com os professores</t>
  </si>
  <si>
    <t>Novas formas de ensino</t>
  </si>
  <si>
    <t>Tempo para explorar o ensino digital</t>
  </si>
  <si>
    <t>B: Colaboração e trabalho em rede</t>
  </si>
  <si>
    <t>A: Liderança</t>
  </si>
  <si>
    <t>B1</t>
  </si>
  <si>
    <t>B2</t>
  </si>
  <si>
    <t>B3</t>
  </si>
  <si>
    <t>B4 op</t>
  </si>
  <si>
    <t>Análise dos progressos</t>
  </si>
  <si>
    <t>Debate sobre a utilização de tecnologias</t>
  </si>
  <si>
    <t>Parcerias</t>
  </si>
  <si>
    <t>Sinergias em prol do ensino e da aprendizagem à distância</t>
  </si>
  <si>
    <t>C1</t>
  </si>
  <si>
    <t>C2</t>
  </si>
  <si>
    <t>C3</t>
  </si>
  <si>
    <t>C5</t>
  </si>
  <si>
    <t>C7</t>
  </si>
  <si>
    <t>C8</t>
  </si>
  <si>
    <t>C10 op</t>
  </si>
  <si>
    <t>C11 op</t>
  </si>
  <si>
    <t>C12 op</t>
  </si>
  <si>
    <t>C: Infraestruturas e equipamentos</t>
  </si>
  <si>
    <t>C13 op</t>
  </si>
  <si>
    <t>C14 op</t>
  </si>
  <si>
    <t>C15 op</t>
  </si>
  <si>
    <t>C16 op</t>
  </si>
  <si>
    <t>Infraestruturas</t>
  </si>
  <si>
    <t>Dispositivos digitais para o ensino</t>
  </si>
  <si>
    <t>Acesso à Internet</t>
  </si>
  <si>
    <t>Apoio técnico</t>
  </si>
  <si>
    <t>Proteção de dados</t>
  </si>
  <si>
    <t>Dispositivos digitais para a aprendizagem</t>
  </si>
  <si>
    <t>Dispositivos da escola disponibilizados aos alunos</t>
  </si>
  <si>
    <t>FRATURA DIGITAL: medidas para identificar os desafios</t>
  </si>
  <si>
    <t>FRATURA DIGITAL: apoio para ultrapassar os desafios</t>
  </si>
  <si>
    <t>Trazer o próprio dispositivo</t>
  </si>
  <si>
    <t>Espaços físicos</t>
  </si>
  <si>
    <t>Tecnologias de apoio</t>
  </si>
  <si>
    <t>Bibliotecas/repositórios online</t>
  </si>
  <si>
    <t>A9</t>
  </si>
  <si>
    <t>Participação das empresas na estratégia</t>
  </si>
  <si>
    <t>C17</t>
  </si>
  <si>
    <t>Bases de dados de prestadores de formação</t>
  </si>
  <si>
    <t>D: Desenvolvimento profissional contínuo</t>
  </si>
  <si>
    <t>D1</t>
  </si>
  <si>
    <t>D2</t>
  </si>
  <si>
    <t>D3</t>
  </si>
  <si>
    <t>D4</t>
  </si>
  <si>
    <t>Necessidades de DPC</t>
  </si>
  <si>
    <t>Participação em ações de DPC</t>
  </si>
  <si>
    <t>Partilha de experiências</t>
  </si>
  <si>
    <t>Oportunidades de DPC</t>
  </si>
  <si>
    <t>Outras oportunidades de DPC</t>
  </si>
  <si>
    <t>E1</t>
  </si>
  <si>
    <t>E2</t>
  </si>
  <si>
    <t>E3</t>
  </si>
  <si>
    <t>E4</t>
  </si>
  <si>
    <t>E5 op</t>
  </si>
  <si>
    <t>Recursos educativos online</t>
  </si>
  <si>
    <t>Criação de recursos digitais</t>
  </si>
  <si>
    <t>Utilização de ambientes de aprendizagem virtuais</t>
  </si>
  <si>
    <t>Comunicação com a comunidade escolar</t>
  </si>
  <si>
    <t>Recursos educativos abertos</t>
  </si>
  <si>
    <t>Dê um exemplo de uma tecnologia digital (equipamento, software, plataforma, recurso, etc.) que considere particularmente útil para o ensino</t>
  </si>
  <si>
    <t>Dê um exemplo de uma atividade de DPC sobre a utilização pedagógica das tecnologias digitais que achou particularmente eficaz</t>
  </si>
  <si>
    <t>F1</t>
  </si>
  <si>
    <t>F3</t>
  </si>
  <si>
    <t>F4</t>
  </si>
  <si>
    <t>F5</t>
  </si>
  <si>
    <t>F6</t>
  </si>
  <si>
    <t>F8 op</t>
  </si>
  <si>
    <t>Adaptação às necessidades dos alunos</t>
  </si>
  <si>
    <t>Promoção da criatividade</t>
  </si>
  <si>
    <t>Envolvimento dos alunos</t>
  </si>
  <si>
    <t>Colaboração entre os alunos</t>
  </si>
  <si>
    <t>Projetos transdisciplinares</t>
  </si>
  <si>
    <t>Orientação profissional</t>
  </si>
  <si>
    <t>G1</t>
  </si>
  <si>
    <t>G3</t>
  </si>
  <si>
    <t>G5</t>
  </si>
  <si>
    <t>G7</t>
  </si>
  <si>
    <t>G8 op</t>
  </si>
  <si>
    <t>G9 op</t>
  </si>
  <si>
    <t>G10 op</t>
  </si>
  <si>
    <t>G11 op</t>
  </si>
  <si>
    <t>Avaliação de aptidões</t>
  </si>
  <si>
    <t>Feedback em tempo útil</t>
  </si>
  <si>
    <t>Autorreflexão sobre a aprendizagem</t>
  </si>
  <si>
    <t>Feedback aos outros alunos</t>
  </si>
  <si>
    <t>Avaliação digital</t>
  </si>
  <si>
    <t>Documentação da aprendizagem</t>
  </si>
  <si>
    <t>Utilização de dados para melhorar a aprendizagem</t>
  </si>
  <si>
    <t>Valorização das aptidões desenvolvidas fora da escola</t>
  </si>
  <si>
    <t>H: Competências digitais dos alunos</t>
  </si>
  <si>
    <t>H1</t>
  </si>
  <si>
    <t>H3</t>
  </si>
  <si>
    <t>H5</t>
  </si>
  <si>
    <t>H7</t>
  </si>
  <si>
    <t>H9</t>
  </si>
  <si>
    <t>H10</t>
  </si>
  <si>
    <t>H12 op</t>
  </si>
  <si>
    <t>H13 op</t>
  </si>
  <si>
    <t>H15 op</t>
  </si>
  <si>
    <t>H17 op</t>
  </si>
  <si>
    <t>Comportamento seguro</t>
  </si>
  <si>
    <t>Comportamento responsável</t>
  </si>
  <si>
    <t>Controlo da qualidade das informações</t>
  </si>
  <si>
    <t>Dar crédito ao trabalho dos outros</t>
  </si>
  <si>
    <t>Criação de conteúdos digitais</t>
  </si>
  <si>
    <t>Aprender a comunicar</t>
  </si>
  <si>
    <t>Aptidões digitais em várias disciplinas</t>
  </si>
  <si>
    <t>Aprender codificação ou programação</t>
  </si>
  <si>
    <t>Resolução de problemas técnicos</t>
  </si>
  <si>
    <t>Aptidões relacionadas com as qualificações profissionais</t>
  </si>
  <si>
    <t>Outro</t>
  </si>
  <si>
    <t>Os fatores que se seguem têm implicações negativas no ensino e na aprendizagem à distância através de tecnologias digitais?</t>
  </si>
  <si>
    <t>Acesso limitado dos alunos aos dispositivos digitais</t>
  </si>
  <si>
    <t>Acesso limitado dos alunos a uma ligação fiável à Internet</t>
  </si>
  <si>
    <t>Baixas competências digitais das famílias</t>
  </si>
  <si>
    <t>Falta de tempo dos professores para elaborar materiais para o ensino à distância</t>
  </si>
  <si>
    <t>Falta de tempo dos professores para dar feedback aos alunos</t>
  </si>
  <si>
    <t>Dificuldades em cativar os alunos</t>
  </si>
  <si>
    <t>Dificuldades em apoiar as famílias e/ou os tutores que ajudam os alunos na aprendizagem à distância</t>
  </si>
  <si>
    <t>Outra</t>
  </si>
  <si>
    <t>Os fatores que se seguem têm implicações positivas no ensino e na aprendizagem à distância através de tecnologias digitais?</t>
  </si>
  <si>
    <t>A escola tem experiência na utilização de ambientes de aprendizagem virtuais</t>
  </si>
  <si>
    <t>A escola tem acesso a um conjunto bem organizado de recursos digitais em linha</t>
  </si>
  <si>
    <t>A escola tem uma política do tipo «Traga o seu próprio dispositivo»</t>
  </si>
  <si>
    <t>Os professores participam em programas de desenvolvimento profissional</t>
  </si>
  <si>
    <t>No contexto escolar, os professores colaboram na utilização das tecnologias digitais e na criação de recursos</t>
  </si>
  <si>
    <t>A escola colabora com outras escolas e organizações</t>
  </si>
  <si>
    <t xml:space="preserve"> A escola possui uma estratégia digital</t>
  </si>
  <si>
    <t xml:space="preserve"> A escola possui uma comunicação bem organizada e regular com as famílias e/ou os tutores</t>
  </si>
  <si>
    <t>Os professores participam em redes profissionais</t>
  </si>
  <si>
    <r>
      <rPr>
        <b/>
        <i/>
        <sz val="9"/>
        <color theme="1"/>
        <rFont val="Calibri"/>
        <family val="2"/>
        <scheme val="minor"/>
      </rPr>
      <t xml:space="preserve">1 </t>
    </r>
    <r>
      <rPr>
        <i/>
        <sz val="9"/>
        <color theme="1"/>
        <rFont val="Calibri"/>
        <family val="2"/>
        <scheme val="minor"/>
      </rPr>
      <t xml:space="preserve">- Nada confiante;  </t>
    </r>
    <r>
      <rPr>
        <b/>
        <i/>
        <sz val="9"/>
        <color theme="1"/>
        <rFont val="Calibri"/>
        <family val="2"/>
        <scheme val="minor"/>
      </rPr>
      <t xml:space="preserve">2 - </t>
    </r>
    <r>
      <rPr>
        <i/>
        <sz val="9"/>
        <color theme="1"/>
        <rFont val="Calibri"/>
        <family val="2"/>
        <scheme val="minor"/>
      </rPr>
      <t xml:space="preserve">Pouco confiante;  </t>
    </r>
    <r>
      <rPr>
        <b/>
        <i/>
        <sz val="9"/>
        <color theme="1"/>
        <rFont val="Calibri"/>
        <family val="2"/>
        <scheme val="minor"/>
      </rPr>
      <t xml:space="preserve">3 </t>
    </r>
    <r>
      <rPr>
        <i/>
        <sz val="9"/>
        <color theme="1"/>
        <rFont val="Calibri"/>
        <family val="2"/>
        <scheme val="minor"/>
      </rPr>
      <t xml:space="preserve">- Algo confiante;  </t>
    </r>
    <r>
      <rPr>
        <b/>
        <i/>
        <sz val="9"/>
        <color theme="1"/>
        <rFont val="Calibri"/>
        <family val="2"/>
        <scheme val="minor"/>
      </rPr>
      <t>4</t>
    </r>
    <r>
      <rPr>
        <i/>
        <sz val="9"/>
        <color theme="1"/>
        <rFont val="Calibri"/>
        <family val="2"/>
        <scheme val="minor"/>
      </rPr>
      <t xml:space="preserve"> - Confiante;  </t>
    </r>
    <r>
      <rPr>
        <b/>
        <i/>
        <sz val="9"/>
        <color theme="1"/>
        <rFont val="Calibri"/>
        <family val="2"/>
        <scheme val="minor"/>
      </rPr>
      <t>5</t>
    </r>
    <r>
      <rPr>
        <i/>
        <sz val="9"/>
        <color theme="1"/>
        <rFont val="Calibri"/>
        <family val="2"/>
        <scheme val="minor"/>
      </rPr>
      <t xml:space="preserve"> - Muito confiante
</t>
    </r>
  </si>
  <si>
    <t>Acesso dos alunos a dispositivos fora da escola</t>
  </si>
  <si>
    <t>1-Não tenho acesso a um dispositivo digital para fazer os meus trabalhos escolares</t>
  </si>
  <si>
    <t>2-Tenho acesso a um dispositivo digital, mas não é adequado para fazer os meus trabalhos escolares</t>
  </si>
  <si>
    <t>3-Existe um dispositivo digital partilhado que posso utilizar para fazer os meus trabalhos escolares mas que nem sempre se encontra disponível quando preciso</t>
  </si>
  <si>
    <t>4-Existe um dispositivo digital partilhado que posso utilizar para fazer os meus trabalhos escolares quando preciso</t>
  </si>
  <si>
    <t>5-Tenho acesso a um dispositivo digital adequado para fazer os meus trabalhos escolares</t>
  </si>
  <si>
    <t>Quando as aulas se realizam em casa através de tecnologias digitais</t>
  </si>
  <si>
    <t>Não sei como utilizar o software/aplicações sem ajuda</t>
  </si>
  <si>
    <t xml:space="preserve">Peço à minha família e/ou tutor para me ajudar a utilizar o software/aplicações </t>
  </si>
  <si>
    <t>Peço aos meus amigos para me ajudarem a utilizar o software/aplicações</t>
  </si>
  <si>
    <t>Peço aos meus professores ou à escola para me ajudarem a utilizar o software/aplicações</t>
  </si>
  <si>
    <t>Não tenho ninguém que me possa ajudar com o software/aplicações</t>
  </si>
  <si>
    <t>Não peço ajuda mesmo que necessite</t>
  </si>
  <si>
    <t>Encontro ajuda na Internet</t>
  </si>
  <si>
    <t>Tenho problemas de ligação à Internet</t>
  </si>
  <si>
    <t>Gostaria de utilizar as tecnologias digitais para ter mais contacto com os meus colegas</t>
  </si>
  <si>
    <t>Foi-me facultada informação sobre como devo utilizar os dispositivos digitais</t>
  </si>
  <si>
    <t>É difícil encontrar um lugar sossegado quando utilizo os dispositivos digitais para estudar</t>
  </si>
  <si>
    <t>Distraio-me muitas vezes ao utilizar os dispositivos digitais para estudar</t>
  </si>
  <si>
    <t>Regras sobre direitos de autor (copyright) e licenciamento</t>
  </si>
  <si>
    <r>
      <t xml:space="preserve">Preencha apenas a células com fundo branco 
</t>
    </r>
    <r>
      <rPr>
        <b/>
        <sz val="10"/>
        <color theme="4" tint="-0.249977111117893"/>
        <rFont val="Calibri"/>
        <family val="2"/>
        <scheme val="minor"/>
      </rPr>
      <t>(valores médios por questão, nível de ensino e grupo de participantes)</t>
    </r>
  </si>
  <si>
    <t>Nível de Ensino</t>
  </si>
  <si>
    <t>Exemplo</t>
  </si>
  <si>
    <t>Índice</t>
  </si>
  <si>
    <t>Convidados</t>
  </si>
  <si>
    <t>Concluídos</t>
  </si>
  <si>
    <t>Taxas de participação nos questionários</t>
  </si>
  <si>
    <t>Questionários aplicados a que Níveis de Ensino?</t>
  </si>
  <si>
    <r>
      <t xml:space="preserve">Palavra-passe para deproteger folhas: </t>
    </r>
    <r>
      <rPr>
        <b/>
        <sz val="12"/>
        <color rgb="FFFF0000"/>
        <rFont val="Calibri"/>
        <family val="2"/>
        <scheme val="minor"/>
      </rPr>
      <t>selfie</t>
    </r>
  </si>
  <si>
    <t>Respondentes</t>
  </si>
  <si>
    <t>Todos</t>
  </si>
  <si>
    <t>Dirigentes e Professores</t>
  </si>
  <si>
    <t>Respostas dos alunos</t>
  </si>
  <si>
    <r>
      <rPr>
        <b/>
        <i/>
        <sz val="11"/>
        <color rgb="FFFF0000"/>
        <rFont val="Calibri"/>
        <family val="2"/>
        <scheme val="minor"/>
      </rPr>
      <t>*</t>
    </r>
    <r>
      <rPr>
        <i/>
        <sz val="11"/>
        <rFont val="Calibri"/>
        <family val="2"/>
        <scheme val="minor"/>
      </rPr>
      <t xml:space="preserve"> De momento não conseguimos visualizar nos resultados</t>
    </r>
  </si>
  <si>
    <r>
      <rPr>
        <b/>
        <i/>
        <u/>
        <sz val="11"/>
        <color rgb="FFFF0000"/>
        <rFont val="Calibri"/>
        <family val="2"/>
        <scheme val="minor"/>
      </rPr>
      <t>*</t>
    </r>
    <r>
      <rPr>
        <b/>
        <i/>
        <sz val="11"/>
        <color rgb="FFFF0000"/>
        <rFont val="Calibri"/>
        <family val="2"/>
        <scheme val="minor"/>
      </rPr>
      <t xml:space="preserve"> </t>
    </r>
    <r>
      <rPr>
        <i/>
        <u/>
        <sz val="11"/>
        <color theme="10"/>
        <rFont val="Calibri"/>
        <family val="2"/>
        <scheme val="minor"/>
      </rPr>
      <t>Exemplos de atividades de DPC sobre a utilização pedagógica das tecnologias digitais</t>
    </r>
  </si>
  <si>
    <t>1. Taxas de participação nos questionários</t>
  </si>
  <si>
    <t>2. Médias por questão e nível de ensino</t>
  </si>
  <si>
    <r>
      <rPr>
        <sz val="11"/>
        <color theme="10"/>
        <rFont val="Calibri"/>
        <family val="2"/>
        <scheme val="minor"/>
      </rPr>
      <t xml:space="preserve">1. </t>
    </r>
    <r>
      <rPr>
        <u/>
        <sz val="11"/>
        <color theme="10"/>
        <rFont val="Calibri"/>
        <family val="2"/>
        <scheme val="minor"/>
      </rPr>
      <t>Taxas de participação nos questionários</t>
    </r>
  </si>
  <si>
    <r>
      <rPr>
        <sz val="11"/>
        <color theme="10"/>
        <rFont val="Calibri"/>
        <family val="2"/>
        <scheme val="minor"/>
      </rPr>
      <t xml:space="preserve">2. </t>
    </r>
    <r>
      <rPr>
        <u/>
        <sz val="11"/>
        <color theme="10"/>
        <rFont val="Calibri"/>
        <family val="2"/>
        <scheme val="minor"/>
      </rPr>
      <t>Médias por questão e nível de ensino</t>
    </r>
  </si>
  <si>
    <r>
      <rPr>
        <sz val="11"/>
        <color theme="10"/>
        <rFont val="Calibri"/>
        <family val="2"/>
        <scheme val="minor"/>
      </rPr>
      <t xml:space="preserve">3. </t>
    </r>
    <r>
      <rPr>
        <u/>
        <sz val="11"/>
        <color theme="10"/>
        <rFont val="Calibri"/>
        <family val="2"/>
        <scheme val="minor"/>
      </rPr>
      <t>Médias por questão e grupo de participantes</t>
    </r>
  </si>
  <si>
    <r>
      <rPr>
        <sz val="11"/>
        <color theme="10"/>
        <rFont val="Calibri"/>
        <family val="2"/>
        <scheme val="minor"/>
      </rPr>
      <t xml:space="preserve">4. </t>
    </r>
    <r>
      <rPr>
        <u/>
        <sz val="11"/>
        <color theme="10"/>
        <rFont val="Calibri"/>
        <family val="2"/>
        <scheme val="minor"/>
      </rPr>
      <t>Médias por dimensão do SELFIE</t>
    </r>
  </si>
  <si>
    <r>
      <rPr>
        <sz val="11"/>
        <color theme="10"/>
        <rFont val="Calibri"/>
        <family val="2"/>
        <scheme val="minor"/>
      </rPr>
      <t xml:space="preserve">5. </t>
    </r>
    <r>
      <rPr>
        <u/>
        <sz val="11"/>
        <color theme="10"/>
        <rFont val="Calibri"/>
        <family val="2"/>
        <scheme val="minor"/>
      </rPr>
      <t>Médias das questões próprias</t>
    </r>
  </si>
  <si>
    <r>
      <rPr>
        <sz val="11"/>
        <color theme="10"/>
        <rFont val="Calibri"/>
        <family val="2"/>
        <scheme val="minor"/>
      </rPr>
      <t xml:space="preserve">6. </t>
    </r>
    <r>
      <rPr>
        <u/>
        <sz val="11"/>
        <color theme="10"/>
        <rFont val="Calibri"/>
        <family val="2"/>
        <scheme val="minor"/>
      </rPr>
      <t>Utilidade das atividades de Desenvolvimento Profissional Contínuo</t>
    </r>
  </si>
  <si>
    <r>
      <rPr>
        <sz val="11"/>
        <color theme="10"/>
        <rFont val="Calibri"/>
        <family val="2"/>
        <scheme val="minor"/>
      </rPr>
      <t xml:space="preserve">7. </t>
    </r>
    <r>
      <rPr>
        <u/>
        <sz val="11"/>
        <color theme="10"/>
        <rFont val="Calibri"/>
        <family val="2"/>
        <scheme val="minor"/>
      </rPr>
      <t>Confiança na utilização de tecnologia</t>
    </r>
  </si>
  <si>
    <r>
      <rPr>
        <sz val="11"/>
        <color theme="10"/>
        <rFont val="Calibri"/>
        <family val="2"/>
        <scheme val="minor"/>
      </rPr>
      <t xml:space="preserve">8. </t>
    </r>
    <r>
      <rPr>
        <u/>
        <sz val="11"/>
        <color theme="10"/>
        <rFont val="Calibri"/>
        <family val="2"/>
        <scheme val="minor"/>
      </rPr>
      <t>Percentagem de tempo disponível para ensinar com tecnologias digitais</t>
    </r>
  </si>
  <si>
    <r>
      <rPr>
        <sz val="11"/>
        <color theme="10"/>
        <rFont val="Calibri"/>
        <family val="2"/>
        <scheme val="minor"/>
      </rPr>
      <t xml:space="preserve">9. </t>
    </r>
    <r>
      <rPr>
        <u/>
        <sz val="11"/>
        <color theme="10"/>
        <rFont val="Calibri"/>
        <family val="2"/>
        <scheme val="minor"/>
      </rPr>
      <t>Adoção de tecnologia</t>
    </r>
  </si>
  <si>
    <r>
      <rPr>
        <sz val="11"/>
        <color theme="10"/>
        <rFont val="Calibri"/>
        <family val="2"/>
        <scheme val="minor"/>
      </rPr>
      <t xml:space="preserve">10. </t>
    </r>
    <r>
      <rPr>
        <u/>
        <sz val="11"/>
        <color theme="10"/>
        <rFont val="Calibri"/>
        <family val="2"/>
        <scheme val="minor"/>
      </rPr>
      <t>Fatores que inibem a utilização de tecnologia</t>
    </r>
  </si>
  <si>
    <r>
      <rPr>
        <sz val="11"/>
        <color theme="10"/>
        <rFont val="Calibri"/>
        <family val="2"/>
        <scheme val="minor"/>
      </rPr>
      <t xml:space="preserve">11. </t>
    </r>
    <r>
      <rPr>
        <u/>
        <sz val="11"/>
        <color theme="10"/>
        <rFont val="Calibri"/>
        <family val="2"/>
        <scheme val="minor"/>
      </rPr>
      <t>Fatores negativos para o uso de tecnologia em casa (ensino e aprendizagem remotos)</t>
    </r>
  </si>
  <si>
    <r>
      <rPr>
        <sz val="11"/>
        <color theme="10"/>
        <rFont val="Calibri"/>
        <family val="2"/>
        <scheme val="minor"/>
      </rPr>
      <t xml:space="preserve">12. </t>
    </r>
    <r>
      <rPr>
        <u/>
        <sz val="11"/>
        <color theme="10"/>
        <rFont val="Calibri"/>
        <family val="2"/>
        <scheme val="minor"/>
      </rPr>
      <t>Fatores positivos para o uso de tecnologia em casa (ensino e aprendizagem remotos)</t>
    </r>
  </si>
  <si>
    <r>
      <rPr>
        <sz val="11"/>
        <color theme="10"/>
        <rFont val="Calibri"/>
        <family val="2"/>
        <scheme val="minor"/>
      </rPr>
      <t xml:space="preserve">13. </t>
    </r>
    <r>
      <rPr>
        <u/>
        <sz val="11"/>
        <color theme="10"/>
        <rFont val="Calibri"/>
        <family val="2"/>
        <scheme val="minor"/>
      </rPr>
      <t>Como é que os seus alunos utilizam a tecnologia dentro e fora da escola</t>
    </r>
  </si>
  <si>
    <r>
      <rPr>
        <sz val="11"/>
        <color theme="10"/>
        <rFont val="Calibri"/>
        <family val="2"/>
        <scheme val="minor"/>
      </rPr>
      <t xml:space="preserve">14. </t>
    </r>
    <r>
      <rPr>
        <u/>
        <sz val="11"/>
        <color theme="10"/>
        <rFont val="Calibri"/>
        <family val="2"/>
        <scheme val="minor"/>
      </rPr>
      <t>Acesso dos alunos a dispositivos fora da escola</t>
    </r>
  </si>
  <si>
    <r>
      <rPr>
        <sz val="11"/>
        <color theme="10"/>
        <rFont val="Calibri"/>
        <family val="2"/>
        <scheme val="minor"/>
      </rPr>
      <t xml:space="preserve">15. </t>
    </r>
    <r>
      <rPr>
        <u/>
        <sz val="11"/>
        <color theme="10"/>
        <rFont val="Calibri"/>
        <family val="2"/>
        <scheme val="minor"/>
      </rPr>
      <t>Conhecimentos técnicos dos alunos</t>
    </r>
  </si>
  <si>
    <t>3. Médias por questão e grupo de participantes</t>
  </si>
  <si>
    <t>4. Médias por dimensão do SELFIE</t>
  </si>
  <si>
    <t>Médias por dimensão e nível de ensino</t>
  </si>
  <si>
    <t>Médias por dimensão e grupo de participantes</t>
  </si>
  <si>
    <t>6. Utilidade das atividades de Desenvolvimento Profissional Contínuo</t>
  </si>
  <si>
    <t>7. Confiança na utilização de tecnologia</t>
  </si>
  <si>
    <t>8. Percentagem de tempo disponível para ensinar com tecnologias digitais</t>
  </si>
  <si>
    <t>9. Adoção de tecnologia</t>
  </si>
  <si>
    <t>10. Fatores que inibem a utilização de tecnologia</t>
  </si>
  <si>
    <r>
      <t xml:space="preserve">11. Fatores </t>
    </r>
    <r>
      <rPr>
        <b/>
        <u/>
        <sz val="11"/>
        <color theme="1"/>
        <rFont val="Calibri"/>
        <family val="2"/>
        <scheme val="minor"/>
      </rPr>
      <t>negativos</t>
    </r>
    <r>
      <rPr>
        <b/>
        <sz val="11"/>
        <color theme="1"/>
        <rFont val="Calibri"/>
        <family val="2"/>
        <scheme val="minor"/>
      </rPr>
      <t xml:space="preserve"> para o uso de tecnologia em casa (ensino e aprendizagem remotos)</t>
    </r>
  </si>
  <si>
    <r>
      <t xml:space="preserve">12. Fatores </t>
    </r>
    <r>
      <rPr>
        <b/>
        <u/>
        <sz val="11"/>
        <color theme="1"/>
        <rFont val="Calibri"/>
        <family val="2"/>
        <scheme val="minor"/>
      </rPr>
      <t>positivos</t>
    </r>
    <r>
      <rPr>
        <b/>
        <sz val="11"/>
        <color theme="1"/>
        <rFont val="Calibri"/>
        <family val="2"/>
        <scheme val="minor"/>
      </rPr>
      <t xml:space="preserve"> para o uso de tecnologia em casa (ensino e aprendizagem remotos)</t>
    </r>
  </si>
  <si>
    <t>13. Como é que os seus alunos utilizam a tecnologia dentro e fora da escola</t>
  </si>
  <si>
    <t>14. Acesso dos alunos a dispositivos fora da escola</t>
  </si>
  <si>
    <t>15. Conhecimentos técnicos dos alunos</t>
  </si>
  <si>
    <r>
      <rPr>
        <b/>
        <i/>
        <u/>
        <sz val="11"/>
        <color rgb="FFFF0000"/>
        <rFont val="Calibri"/>
        <family val="2"/>
        <scheme val="minor"/>
      </rPr>
      <t>*</t>
    </r>
    <r>
      <rPr>
        <b/>
        <i/>
        <sz val="11"/>
        <color rgb="FFFF0000"/>
        <rFont val="Calibri"/>
        <family val="2"/>
        <scheme val="minor"/>
      </rPr>
      <t xml:space="preserve"> </t>
    </r>
    <r>
      <rPr>
        <i/>
        <u/>
        <sz val="11"/>
        <color theme="10"/>
        <rFont val="Calibri"/>
        <family val="2"/>
        <scheme val="minor"/>
      </rPr>
      <t>Exemplos de tecnologia digital particularmente útil para o ensino</t>
    </r>
  </si>
  <si>
    <t>E: Pedagogia - apoios e recursos</t>
  </si>
  <si>
    <t>G: Práticas de avaliação</t>
  </si>
  <si>
    <t>F: Pedagogia - aplicação em sala de aula</t>
  </si>
  <si>
    <t>G: Práticas de avaliaçao</t>
  </si>
  <si>
    <t>Acrescente o número de questões necessárias. As questões próprias podem ser diferentes nos vários níveis de ensino.</t>
  </si>
  <si>
    <t>Os nossos professores utilizam recursos digitais enquanto estratégia motivadora na aprendizagem</t>
  </si>
  <si>
    <t>Eu utilizo recursos digitais enquanto estratégia motivadora na aprendizagem </t>
  </si>
  <si>
    <t>A utilização de recursos digitais torna as aprendizagens mais atrativas</t>
  </si>
  <si>
    <t>Os nossos professores utilizam o digital nos processos de feedback avaliativo</t>
  </si>
  <si>
    <t>Eu utilizo o digital nos processos de feedback avaliativo</t>
  </si>
  <si>
    <t>Os meus professores utilizam o digital nos processos de feedback avaliativo</t>
  </si>
  <si>
    <t>Na nossa escola há repositório online com materiais de ensino e aprendizagem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</si>
</sst>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DE4F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1" tint="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75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0" fontId="2" fillId="0" borderId="0" xfId="2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16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9" fontId="0" fillId="0" borderId="0" xfId="1" applyNumberFormat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0" xfId="0" applyFill="1"/>
    <xf numFmtId="0" fontId="9" fillId="0" borderId="0" xfId="0" applyFont="1" applyAlignment="1">
      <alignment horizontal="center" vertical="center"/>
    </xf>
    <xf numFmtId="0" fontId="15" fillId="0" borderId="0" xfId="0" applyFont="1"/>
    <xf numFmtId="0" fontId="11" fillId="13" borderId="4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7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11" borderId="5" xfId="0" applyFont="1" applyFill="1" applyBorder="1" applyAlignment="1">
      <alignment vertical="center"/>
    </xf>
    <xf numFmtId="0" fontId="15" fillId="12" borderId="1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165" fontId="4" fillId="0" borderId="40" xfId="0" applyNumberFormat="1" applyFont="1" applyFill="1" applyBorder="1" applyAlignment="1">
      <alignment horizontal="center"/>
    </xf>
    <xf numFmtId="165" fontId="4" fillId="0" borderId="41" xfId="0" applyNumberFormat="1" applyFont="1" applyFill="1" applyBorder="1" applyAlignment="1">
      <alignment horizontal="center"/>
    </xf>
    <xf numFmtId="165" fontId="4" fillId="10" borderId="42" xfId="0" applyNumberFormat="1" applyFont="1" applyFill="1" applyBorder="1" applyAlignment="1">
      <alignment horizontal="center"/>
    </xf>
    <xf numFmtId="165" fontId="4" fillId="6" borderId="42" xfId="0" applyNumberFormat="1" applyFont="1" applyFill="1" applyBorder="1" applyAlignment="1">
      <alignment horizontal="center"/>
    </xf>
    <xf numFmtId="165" fontId="4" fillId="14" borderId="42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165" fontId="4" fillId="4" borderId="42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2" fillId="5" borderId="3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3" fillId="13" borderId="32" xfId="0" applyFont="1" applyFill="1" applyBorder="1" applyAlignment="1">
      <alignment horizontal="center" vertical="center" wrapText="1"/>
    </xf>
    <xf numFmtId="165" fontId="0" fillId="0" borderId="12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165" fontId="2" fillId="4" borderId="13" xfId="0" applyNumberFormat="1" applyFont="1" applyFill="1" applyBorder="1" applyAlignment="1">
      <alignment horizontal="center"/>
    </xf>
    <xf numFmtId="165" fontId="2" fillId="4" borderId="20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10" fillId="10" borderId="40" xfId="0" applyNumberFormat="1" applyFont="1" applyFill="1" applyBorder="1" applyAlignment="1">
      <alignment horizontal="center" vertical="center" wrapText="1"/>
    </xf>
    <xf numFmtId="165" fontId="10" fillId="9" borderId="41" xfId="0" applyNumberFormat="1" applyFont="1" applyFill="1" applyBorder="1" applyAlignment="1">
      <alignment horizontal="center" vertical="center" wrapText="1"/>
    </xf>
    <xf numFmtId="165" fontId="10" fillId="6" borderId="43" xfId="0" applyNumberFormat="1" applyFont="1" applyFill="1" applyBorder="1" applyAlignment="1">
      <alignment horizontal="center" vertical="center" wrapText="1"/>
    </xf>
    <xf numFmtId="165" fontId="10" fillId="15" borderId="43" xfId="0" applyNumberFormat="1" applyFont="1" applyFill="1" applyBorder="1" applyAlignment="1">
      <alignment horizontal="center" vertical="center" wrapText="1"/>
    </xf>
    <xf numFmtId="165" fontId="10" fillId="14" borderId="43" xfId="0" applyNumberFormat="1" applyFont="1" applyFill="1" applyBorder="1" applyAlignment="1">
      <alignment horizontal="center" vertical="center" wrapText="1"/>
    </xf>
    <xf numFmtId="165" fontId="10" fillId="4" borderId="42" xfId="0" applyNumberFormat="1" applyFont="1" applyFill="1" applyBorder="1" applyAlignment="1">
      <alignment horizontal="center" vertical="center"/>
    </xf>
    <xf numFmtId="165" fontId="2" fillId="4" borderId="7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 wrapText="1"/>
    </xf>
    <xf numFmtId="165" fontId="8" fillId="0" borderId="25" xfId="0" applyNumberFormat="1" applyFont="1" applyFill="1" applyBorder="1" applyAlignment="1">
      <alignment horizontal="center" vertical="center"/>
    </xf>
    <xf numFmtId="165" fontId="8" fillId="0" borderId="26" xfId="0" applyNumberFormat="1" applyFont="1" applyFill="1" applyBorder="1" applyAlignment="1">
      <alignment horizontal="center" vertical="center"/>
    </xf>
    <xf numFmtId="165" fontId="22" fillId="7" borderId="32" xfId="0" applyNumberFormat="1" applyFont="1" applyFill="1" applyBorder="1" applyAlignment="1">
      <alignment horizontal="center" vertical="center"/>
    </xf>
    <xf numFmtId="165" fontId="22" fillId="7" borderId="40" xfId="0" applyNumberFormat="1" applyFont="1" applyFill="1" applyBorder="1" applyAlignment="1">
      <alignment horizontal="center" vertical="center"/>
    </xf>
    <xf numFmtId="165" fontId="22" fillId="7" borderId="47" xfId="0" applyNumberFormat="1" applyFont="1" applyFill="1" applyBorder="1" applyAlignment="1">
      <alignment horizontal="center" vertical="center"/>
    </xf>
    <xf numFmtId="165" fontId="22" fillId="7" borderId="4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 wrapText="1"/>
    </xf>
    <xf numFmtId="0" fontId="10" fillId="9" borderId="56" xfId="0" applyFont="1" applyFill="1" applyBorder="1" applyAlignment="1">
      <alignment horizontal="center" vertical="center" wrapText="1"/>
    </xf>
    <xf numFmtId="0" fontId="10" fillId="6" borderId="54" xfId="0" applyFont="1" applyFill="1" applyBorder="1" applyAlignment="1">
      <alignment horizontal="center" vertical="center" wrapText="1"/>
    </xf>
    <xf numFmtId="0" fontId="10" fillId="15" borderId="54" xfId="0" applyFont="1" applyFill="1" applyBorder="1" applyAlignment="1">
      <alignment horizontal="center" vertical="center" wrapText="1"/>
    </xf>
    <xf numFmtId="0" fontId="10" fillId="14" borderId="58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25" fillId="0" borderId="0" xfId="0" applyFont="1" applyFill="1" applyBorder="1" applyAlignment="1">
      <alignment horizontal="left" indent="1"/>
    </xf>
    <xf numFmtId="0" fontId="3" fillId="0" borderId="3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Font="1" applyBorder="1"/>
    <xf numFmtId="0" fontId="0" fillId="0" borderId="8" xfId="0" applyFont="1" applyBorder="1"/>
    <xf numFmtId="0" fontId="16" fillId="13" borderId="6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165" fontId="23" fillId="5" borderId="40" xfId="0" applyNumberFormat="1" applyFont="1" applyFill="1" applyBorder="1" applyAlignment="1">
      <alignment horizontal="center" vertical="center"/>
    </xf>
    <xf numFmtId="165" fontId="23" fillId="5" borderId="41" xfId="0" applyNumberFormat="1" applyFont="1" applyFill="1" applyBorder="1" applyAlignment="1">
      <alignment horizontal="center" vertical="center"/>
    </xf>
    <xf numFmtId="165" fontId="23" fillId="5" borderId="42" xfId="0" applyNumberFormat="1" applyFont="1" applyFill="1" applyBorder="1" applyAlignment="1">
      <alignment horizontal="center" vertical="center"/>
    </xf>
    <xf numFmtId="165" fontId="22" fillId="7" borderId="41" xfId="0" applyNumberFormat="1" applyFont="1" applyFill="1" applyBorder="1" applyAlignment="1">
      <alignment horizontal="center" vertical="center"/>
    </xf>
    <xf numFmtId="165" fontId="22" fillId="7" borderId="43" xfId="0" applyNumberFormat="1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165" fontId="4" fillId="0" borderId="47" xfId="0" applyNumberFormat="1" applyFont="1" applyFill="1" applyBorder="1" applyAlignment="1">
      <alignment horizontal="center"/>
    </xf>
    <xf numFmtId="165" fontId="4" fillId="17" borderId="42" xfId="0" applyNumberFormat="1" applyFont="1" applyFill="1" applyBorder="1" applyAlignment="1">
      <alignment horizontal="center"/>
    </xf>
    <xf numFmtId="165" fontId="4" fillId="7" borderId="42" xfId="0" applyNumberFormat="1" applyFont="1" applyFill="1" applyBorder="1" applyAlignment="1">
      <alignment horizontal="center"/>
    </xf>
    <xf numFmtId="165" fontId="2" fillId="12" borderId="2" xfId="0" applyNumberFormat="1" applyFont="1" applyFill="1" applyBorder="1" applyAlignment="1">
      <alignment horizontal="center"/>
    </xf>
    <xf numFmtId="165" fontId="4" fillId="12" borderId="43" xfId="0" applyNumberFormat="1" applyFont="1" applyFill="1" applyBorder="1" applyAlignment="1">
      <alignment horizontal="center"/>
    </xf>
    <xf numFmtId="165" fontId="2" fillId="4" borderId="11" xfId="0" applyNumberFormat="1" applyFont="1" applyFill="1" applyBorder="1" applyAlignment="1">
      <alignment horizontal="center"/>
    </xf>
    <xf numFmtId="165" fontId="2" fillId="12" borderId="36" xfId="0" applyNumberFormat="1" applyFont="1" applyFill="1" applyBorder="1" applyAlignment="1">
      <alignment horizontal="center"/>
    </xf>
    <xf numFmtId="165" fontId="0" fillId="0" borderId="18" xfId="0" applyNumberFormat="1" applyFill="1" applyBorder="1" applyAlignment="1">
      <alignment horizontal="center"/>
    </xf>
    <xf numFmtId="165" fontId="0" fillId="0" borderId="19" xfId="0" applyNumberForma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0" fillId="10" borderId="64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17" xfId="0" applyBorder="1"/>
    <xf numFmtId="0" fontId="0" fillId="0" borderId="8" xfId="0" applyBorder="1"/>
    <xf numFmtId="0" fontId="25" fillId="0" borderId="0" xfId="0" applyFont="1" applyFill="1" applyBorder="1" applyAlignment="1">
      <alignment horizontal="center" vertical="top" wrapText="1"/>
    </xf>
    <xf numFmtId="0" fontId="0" fillId="0" borderId="3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 vertical="center"/>
    </xf>
    <xf numFmtId="0" fontId="0" fillId="0" borderId="23" xfId="0" applyFont="1" applyBorder="1"/>
    <xf numFmtId="166" fontId="0" fillId="7" borderId="14" xfId="1" applyNumberFormat="1" applyFont="1" applyFill="1" applyBorder="1" applyAlignment="1">
      <alignment horizontal="center"/>
    </xf>
    <xf numFmtId="166" fontId="0" fillId="0" borderId="5" xfId="1" applyNumberFormat="1" applyFont="1" applyBorder="1" applyAlignment="1">
      <alignment horizontal="center"/>
    </xf>
    <xf numFmtId="166" fontId="0" fillId="0" borderId="6" xfId="1" applyNumberFormat="1" applyFont="1" applyBorder="1" applyAlignment="1">
      <alignment horizontal="center"/>
    </xf>
    <xf numFmtId="166" fontId="0" fillId="0" borderId="7" xfId="1" applyNumberFormat="1" applyFont="1" applyBorder="1" applyAlignment="1">
      <alignment horizontal="center"/>
    </xf>
    <xf numFmtId="166" fontId="0" fillId="7" borderId="15" xfId="1" applyNumberFormat="1" applyFont="1" applyFill="1" applyBorder="1" applyAlignment="1">
      <alignment horizontal="center"/>
    </xf>
    <xf numFmtId="166" fontId="0" fillId="0" borderId="12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13" xfId="1" applyNumberFormat="1" applyFont="1" applyBorder="1" applyAlignment="1">
      <alignment horizontal="center"/>
    </xf>
    <xf numFmtId="166" fontId="0" fillId="7" borderId="16" xfId="1" applyNumberFormat="1" applyFont="1" applyFill="1" applyBorder="1" applyAlignment="1">
      <alignment horizontal="center"/>
    </xf>
    <xf numFmtId="166" fontId="0" fillId="0" borderId="9" xfId="1" applyNumberFormat="1" applyFont="1" applyBorder="1" applyAlignment="1">
      <alignment horizontal="center"/>
    </xf>
    <xf numFmtId="166" fontId="0" fillId="0" borderId="10" xfId="1" applyNumberFormat="1" applyFont="1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165" fontId="19" fillId="16" borderId="32" xfId="0" applyNumberFormat="1" applyFont="1" applyFill="1" applyBorder="1" applyAlignment="1">
      <alignment horizontal="center"/>
    </xf>
    <xf numFmtId="165" fontId="2" fillId="7" borderId="14" xfId="0" applyNumberFormat="1" applyFont="1" applyFill="1" applyBorder="1" applyAlignment="1">
      <alignment horizontal="center"/>
    </xf>
    <xf numFmtId="165" fontId="2" fillId="7" borderId="27" xfId="0" applyNumberFormat="1" applyFont="1" applyFill="1" applyBorder="1" applyAlignment="1">
      <alignment horizontal="center"/>
    </xf>
    <xf numFmtId="165" fontId="2" fillId="7" borderId="28" xfId="0" applyNumberFormat="1" applyFont="1" applyFill="1" applyBorder="1" applyAlignment="1">
      <alignment horizontal="center"/>
    </xf>
    <xf numFmtId="0" fontId="10" fillId="14" borderId="54" xfId="0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10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0" fontId="13" fillId="13" borderId="21" xfId="0" applyFont="1" applyFill="1" applyBorder="1" applyAlignment="1">
      <alignment horizontal="center" vertical="center" wrapText="1"/>
    </xf>
    <xf numFmtId="165" fontId="10" fillId="10" borderId="24" xfId="0" applyNumberFormat="1" applyFont="1" applyFill="1" applyBorder="1" applyAlignment="1">
      <alignment horizontal="center" vertical="center" wrapText="1"/>
    </xf>
    <xf numFmtId="165" fontId="10" fillId="9" borderId="56" xfId="0" applyNumberFormat="1" applyFont="1" applyFill="1" applyBorder="1" applyAlignment="1">
      <alignment horizontal="center" vertical="center" wrapText="1"/>
    </xf>
    <xf numFmtId="165" fontId="10" fillId="6" borderId="54" xfId="0" applyNumberFormat="1" applyFont="1" applyFill="1" applyBorder="1" applyAlignment="1">
      <alignment horizontal="center" vertical="center" wrapText="1"/>
    </xf>
    <xf numFmtId="165" fontId="10" fillId="15" borderId="54" xfId="0" applyNumberFormat="1" applyFont="1" applyFill="1" applyBorder="1" applyAlignment="1">
      <alignment horizontal="center" vertical="center" wrapText="1"/>
    </xf>
    <xf numFmtId="165" fontId="10" fillId="14" borderId="54" xfId="0" applyNumberFormat="1" applyFont="1" applyFill="1" applyBorder="1" applyAlignment="1">
      <alignment horizontal="center" vertical="center" wrapText="1"/>
    </xf>
    <xf numFmtId="165" fontId="10" fillId="4" borderId="58" xfId="0" applyNumberFormat="1" applyFont="1" applyFill="1" applyBorder="1" applyAlignment="1">
      <alignment horizontal="center" vertical="center"/>
    </xf>
    <xf numFmtId="165" fontId="2" fillId="4" borderId="11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right" indent="1"/>
    </xf>
    <xf numFmtId="0" fontId="0" fillId="0" borderId="16" xfId="0" applyBorder="1" applyAlignment="1">
      <alignment horizontal="right" indent="1"/>
    </xf>
    <xf numFmtId="0" fontId="15" fillId="0" borderId="37" xfId="0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0" fontId="15" fillId="0" borderId="36" xfId="0" applyFont="1" applyBorder="1" applyAlignment="1" applyProtection="1">
      <alignment vertical="center" wrapText="1"/>
    </xf>
    <xf numFmtId="165" fontId="2" fillId="7" borderId="14" xfId="0" applyNumberFormat="1" applyFont="1" applyFill="1" applyBorder="1" applyAlignment="1">
      <alignment horizontal="center" vertical="center"/>
    </xf>
    <xf numFmtId="165" fontId="2" fillId="7" borderId="15" xfId="0" applyNumberFormat="1" applyFont="1" applyFill="1" applyBorder="1" applyAlignment="1">
      <alignment horizontal="center" vertical="center"/>
    </xf>
    <xf numFmtId="165" fontId="2" fillId="7" borderId="16" xfId="0" applyNumberFormat="1" applyFont="1" applyFill="1" applyBorder="1" applyAlignment="1">
      <alignment horizontal="center" vertical="center"/>
    </xf>
    <xf numFmtId="165" fontId="2" fillId="7" borderId="4" xfId="0" applyNumberFormat="1" applyFont="1" applyFill="1" applyBorder="1" applyAlignment="1">
      <alignment horizontal="center" vertical="center"/>
    </xf>
    <xf numFmtId="165" fontId="26" fillId="7" borderId="14" xfId="0" applyNumberFormat="1" applyFont="1" applyFill="1" applyBorder="1" applyAlignment="1">
      <alignment horizontal="center" vertical="center"/>
    </xf>
    <xf numFmtId="165" fontId="26" fillId="7" borderId="15" xfId="0" applyNumberFormat="1" applyFont="1" applyFill="1" applyBorder="1" applyAlignment="1">
      <alignment horizontal="center" vertical="center"/>
    </xf>
    <xf numFmtId="165" fontId="26" fillId="7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17" fillId="7" borderId="23" xfId="0" applyNumberFormat="1" applyFont="1" applyFill="1" applyBorder="1" applyAlignment="1">
      <alignment horizontal="center" vertical="center"/>
    </xf>
    <xf numFmtId="165" fontId="17" fillId="7" borderId="17" xfId="0" applyNumberFormat="1" applyFont="1" applyFill="1" applyBorder="1" applyAlignment="1">
      <alignment horizontal="center" vertical="center"/>
    </xf>
    <xf numFmtId="165" fontId="17" fillId="7" borderId="22" xfId="0" applyNumberFormat="1" applyFont="1" applyFill="1" applyBorder="1" applyAlignment="1">
      <alignment horizontal="center" vertical="center"/>
    </xf>
    <xf numFmtId="166" fontId="0" fillId="7" borderId="27" xfId="1" applyNumberFormat="1" applyFont="1" applyFill="1" applyBorder="1" applyAlignment="1">
      <alignment horizontal="center"/>
    </xf>
    <xf numFmtId="166" fontId="0" fillId="7" borderId="28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0" fillId="0" borderId="53" xfId="0" applyBorder="1"/>
    <xf numFmtId="165" fontId="2" fillId="7" borderId="50" xfId="0" applyNumberFormat="1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68" xfId="0" applyBorder="1"/>
    <xf numFmtId="0" fontId="0" fillId="0" borderId="53" xfId="0" applyFont="1" applyBorder="1"/>
    <xf numFmtId="166" fontId="0" fillId="7" borderId="50" xfId="1" applyNumberFormat="1" applyFont="1" applyFill="1" applyBorder="1" applyAlignment="1">
      <alignment horizontal="center"/>
    </xf>
    <xf numFmtId="166" fontId="0" fillId="0" borderId="25" xfId="1" applyNumberFormat="1" applyFont="1" applyBorder="1" applyAlignment="1">
      <alignment horizontal="center"/>
    </xf>
    <xf numFmtId="166" fontId="0" fillId="0" borderId="26" xfId="1" applyNumberFormat="1" applyFont="1" applyBorder="1" applyAlignment="1">
      <alignment horizontal="center"/>
    </xf>
    <xf numFmtId="166" fontId="0" fillId="0" borderId="62" xfId="1" applyNumberFormat="1" applyFont="1" applyBorder="1" applyAlignment="1">
      <alignment horizontal="center"/>
    </xf>
    <xf numFmtId="0" fontId="0" fillId="0" borderId="17" xfId="0" applyFont="1" applyBorder="1" applyAlignment="1">
      <alignment wrapText="1"/>
    </xf>
    <xf numFmtId="0" fontId="0" fillId="0" borderId="17" xfId="0" applyFont="1" applyBorder="1" applyAlignment="1">
      <alignment vertical="center" wrapText="1"/>
    </xf>
    <xf numFmtId="166" fontId="0" fillId="7" borderId="15" xfId="1" applyNumberFormat="1" applyFont="1" applyFill="1" applyBorder="1" applyAlignment="1">
      <alignment horizontal="center" vertical="center"/>
    </xf>
    <xf numFmtId="166" fontId="0" fillId="0" borderId="12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13" xfId="1" applyNumberFormat="1" applyFont="1" applyBorder="1" applyAlignment="1">
      <alignment horizontal="center" vertical="center"/>
    </xf>
    <xf numFmtId="166" fontId="0" fillId="7" borderId="38" xfId="1" applyNumberFormat="1" applyFont="1" applyFill="1" applyBorder="1" applyAlignment="1">
      <alignment horizontal="center" vertical="center"/>
    </xf>
    <xf numFmtId="166" fontId="0" fillId="7" borderId="27" xfId="1" applyNumberFormat="1" applyFont="1" applyFill="1" applyBorder="1" applyAlignment="1">
      <alignment horizontal="center" vertical="center"/>
    </xf>
    <xf numFmtId="0" fontId="0" fillId="0" borderId="53" xfId="0" applyFont="1" applyBorder="1" applyAlignment="1">
      <alignment vertical="center" wrapText="1"/>
    </xf>
    <xf numFmtId="166" fontId="0" fillId="7" borderId="50" xfId="1" applyNumberFormat="1" applyFont="1" applyFill="1" applyBorder="1" applyAlignment="1">
      <alignment horizontal="center" vertical="center"/>
    </xf>
    <xf numFmtId="166" fontId="0" fillId="0" borderId="25" xfId="1" applyNumberFormat="1" applyFont="1" applyBorder="1" applyAlignment="1">
      <alignment horizontal="center" vertical="center"/>
    </xf>
    <xf numFmtId="166" fontId="0" fillId="0" borderId="26" xfId="1" applyNumberFormat="1" applyFont="1" applyBorder="1" applyAlignment="1">
      <alignment horizontal="center" vertical="center"/>
    </xf>
    <xf numFmtId="166" fontId="0" fillId="0" borderId="62" xfId="1" applyNumberFormat="1" applyFont="1" applyBorder="1" applyAlignment="1">
      <alignment horizontal="center" vertical="center"/>
    </xf>
    <xf numFmtId="0" fontId="0" fillId="0" borderId="2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3" xfId="0" applyFont="1" applyBorder="1" applyAlignment="1">
      <alignment vertical="center" wrapText="1"/>
    </xf>
    <xf numFmtId="166" fontId="0" fillId="7" borderId="14" xfId="1" applyNumberFormat="1" applyFont="1" applyFill="1" applyBorder="1" applyAlignment="1">
      <alignment horizontal="center" vertical="center"/>
    </xf>
    <xf numFmtId="166" fontId="0" fillId="0" borderId="5" xfId="1" applyNumberFormat="1" applyFont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 vertical="center"/>
    </xf>
    <xf numFmtId="166" fontId="0" fillId="0" borderId="7" xfId="1" applyNumberFormat="1" applyFont="1" applyBorder="1" applyAlignment="1">
      <alignment horizontal="center" vertical="center"/>
    </xf>
    <xf numFmtId="166" fontId="0" fillId="7" borderId="59" xfId="1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166" fontId="0" fillId="7" borderId="16" xfId="1" applyNumberFormat="1" applyFont="1" applyFill="1" applyBorder="1" applyAlignment="1">
      <alignment horizontal="center" vertical="center"/>
    </xf>
    <xf numFmtId="166" fontId="0" fillId="0" borderId="9" xfId="1" applyNumberFormat="1" applyFont="1" applyBorder="1" applyAlignment="1">
      <alignment horizontal="center" vertical="center"/>
    </xf>
    <xf numFmtId="166" fontId="0" fillId="0" borderId="10" xfId="1" applyNumberFormat="1" applyFont="1" applyBorder="1" applyAlignment="1">
      <alignment horizontal="center" vertical="center"/>
    </xf>
    <xf numFmtId="166" fontId="0" fillId="0" borderId="11" xfId="1" applyNumberFormat="1" applyFont="1" applyBorder="1" applyAlignment="1">
      <alignment horizontal="center" vertical="center"/>
    </xf>
    <xf numFmtId="166" fontId="0" fillId="7" borderId="52" xfId="1" applyNumberFormat="1" applyFont="1" applyFill="1" applyBorder="1" applyAlignment="1">
      <alignment horizontal="center" vertical="center"/>
    </xf>
    <xf numFmtId="166" fontId="0" fillId="7" borderId="28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top" wrapText="1"/>
    </xf>
    <xf numFmtId="0" fontId="0" fillId="0" borderId="23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8" xfId="0" applyBorder="1" applyAlignment="1">
      <alignment wrapText="1"/>
    </xf>
    <xf numFmtId="165" fontId="2" fillId="4" borderId="31" xfId="0" applyNumberFormat="1" applyFont="1" applyFill="1" applyBorder="1" applyAlignment="1">
      <alignment horizontal="center" vertical="center"/>
    </xf>
    <xf numFmtId="165" fontId="8" fillId="0" borderId="19" xfId="0" applyNumberFormat="1" applyFont="1" applyFill="1" applyBorder="1" applyAlignment="1">
      <alignment horizontal="center" vertical="center"/>
    </xf>
    <xf numFmtId="165" fontId="8" fillId="0" borderId="18" xfId="0" applyNumberFormat="1" applyFont="1" applyFill="1" applyBorder="1" applyAlignment="1">
      <alignment horizontal="center" vertical="center"/>
    </xf>
    <xf numFmtId="165" fontId="2" fillId="4" borderId="46" xfId="0" applyNumberFormat="1" applyFont="1" applyFill="1" applyBorder="1" applyAlignment="1">
      <alignment horizontal="center" vertical="center"/>
    </xf>
    <xf numFmtId="165" fontId="17" fillId="7" borderId="53" xfId="0" applyNumberFormat="1" applyFont="1" applyFill="1" applyBorder="1" applyAlignment="1">
      <alignment horizontal="center" vertical="center"/>
    </xf>
    <xf numFmtId="165" fontId="4" fillId="4" borderId="42" xfId="0" applyNumberFormat="1" applyFont="1" applyFill="1" applyBorder="1" applyAlignment="1">
      <alignment horizontal="center" vertical="center"/>
    </xf>
    <xf numFmtId="165" fontId="22" fillId="7" borderId="30" xfId="0" applyNumberFormat="1" applyFont="1" applyFill="1" applyBorder="1" applyAlignment="1">
      <alignment horizontal="center" vertical="center"/>
    </xf>
    <xf numFmtId="165" fontId="22" fillId="7" borderId="44" xfId="0" applyNumberFormat="1" applyFont="1" applyFill="1" applyBorder="1" applyAlignment="1">
      <alignment horizontal="center" vertical="center"/>
    </xf>
    <xf numFmtId="165" fontId="22" fillId="7" borderId="72" xfId="0" applyNumberFormat="1" applyFont="1" applyFill="1" applyBorder="1" applyAlignment="1">
      <alignment horizontal="center" vertical="center"/>
    </xf>
    <xf numFmtId="165" fontId="4" fillId="4" borderId="31" xfId="0" applyNumberFormat="1" applyFont="1" applyFill="1" applyBorder="1" applyAlignment="1">
      <alignment horizontal="center" vertical="center"/>
    </xf>
    <xf numFmtId="165" fontId="8" fillId="5" borderId="57" xfId="0" applyNumberFormat="1" applyFont="1" applyFill="1" applyBorder="1" applyAlignment="1">
      <alignment vertical="center"/>
    </xf>
    <xf numFmtId="165" fontId="8" fillId="0" borderId="44" xfId="0" applyNumberFormat="1" applyFont="1" applyFill="1" applyBorder="1" applyAlignment="1">
      <alignment horizontal="center" vertical="center"/>
    </xf>
    <xf numFmtId="165" fontId="8" fillId="5" borderId="26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vertical="center"/>
    </xf>
    <xf numFmtId="165" fontId="8" fillId="5" borderId="39" xfId="0" applyNumberFormat="1" applyFont="1" applyFill="1" applyBorder="1" applyAlignment="1">
      <alignment vertical="center"/>
    </xf>
    <xf numFmtId="165" fontId="8" fillId="5" borderId="65" xfId="0" applyNumberFormat="1" applyFont="1" applyFill="1" applyBorder="1" applyAlignment="1">
      <alignment vertical="center"/>
    </xf>
    <xf numFmtId="165" fontId="8" fillId="5" borderId="10" xfId="0" applyNumberFormat="1" applyFont="1" applyFill="1" applyBorder="1" applyAlignment="1">
      <alignment vertical="center"/>
    </xf>
    <xf numFmtId="165" fontId="8" fillId="5" borderId="9" xfId="0" applyNumberFormat="1" applyFont="1" applyFill="1" applyBorder="1" applyAlignment="1">
      <alignment vertical="center"/>
    </xf>
    <xf numFmtId="165" fontId="8" fillId="0" borderId="45" xfId="0" applyNumberFormat="1" applyFont="1" applyFill="1" applyBorder="1" applyAlignment="1">
      <alignment horizontal="center" vertical="center"/>
    </xf>
    <xf numFmtId="165" fontId="8" fillId="5" borderId="61" xfId="0" applyNumberFormat="1" applyFont="1" applyFill="1" applyBorder="1" applyAlignment="1">
      <alignment vertical="center"/>
    </xf>
    <xf numFmtId="165" fontId="8" fillId="5" borderId="6" xfId="0" applyNumberFormat="1" applyFont="1" applyFill="1" applyBorder="1" applyAlignment="1">
      <alignment vertical="center"/>
    </xf>
    <xf numFmtId="165" fontId="8" fillId="5" borderId="7" xfId="0" applyNumberFormat="1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165" fontId="8" fillId="5" borderId="12" xfId="0" applyNumberFormat="1" applyFont="1" applyFill="1" applyBorder="1" applyAlignment="1">
      <alignment vertical="center"/>
    </xf>
    <xf numFmtId="165" fontId="8" fillId="0" borderId="29" xfId="0" applyNumberFormat="1" applyFont="1" applyFill="1" applyBorder="1" applyAlignment="1">
      <alignment horizontal="center" vertical="center"/>
    </xf>
    <xf numFmtId="165" fontId="8" fillId="5" borderId="5" xfId="0" applyNumberFormat="1" applyFont="1" applyFill="1" applyBorder="1" applyAlignment="1">
      <alignment vertical="center"/>
    </xf>
    <xf numFmtId="165" fontId="8" fillId="5" borderId="25" xfId="0" applyNumberFormat="1" applyFont="1" applyFill="1" applyBorder="1" applyAlignment="1">
      <alignment vertical="center"/>
    </xf>
    <xf numFmtId="165" fontId="8" fillId="5" borderId="62" xfId="0" applyNumberFormat="1" applyFont="1" applyFill="1" applyBorder="1" applyAlignment="1">
      <alignment vertical="center"/>
    </xf>
    <xf numFmtId="165" fontId="2" fillId="7" borderId="23" xfId="0" applyNumberFormat="1" applyFont="1" applyFill="1" applyBorder="1" applyAlignment="1">
      <alignment horizontal="center"/>
    </xf>
    <xf numFmtId="165" fontId="2" fillId="7" borderId="22" xfId="0" applyNumberFormat="1" applyFont="1" applyFill="1" applyBorder="1" applyAlignment="1">
      <alignment horizontal="center"/>
    </xf>
    <xf numFmtId="165" fontId="2" fillId="7" borderId="51" xfId="0" applyNumberFormat="1" applyFont="1" applyFill="1" applyBorder="1" applyAlignment="1">
      <alignment horizontal="center"/>
    </xf>
    <xf numFmtId="0" fontId="11" fillId="13" borderId="32" xfId="0" applyFont="1" applyFill="1" applyBorder="1" applyAlignment="1">
      <alignment horizontal="center" vertical="center" wrapText="1"/>
    </xf>
    <xf numFmtId="165" fontId="4" fillId="17" borderId="13" xfId="0" applyNumberFormat="1" applyFont="1" applyFill="1" applyBorder="1" applyAlignment="1">
      <alignment horizontal="center"/>
    </xf>
    <xf numFmtId="165" fontId="4" fillId="17" borderId="11" xfId="0" applyNumberFormat="1" applyFont="1" applyFill="1" applyBorder="1" applyAlignment="1">
      <alignment horizontal="center"/>
    </xf>
    <xf numFmtId="165" fontId="4" fillId="6" borderId="13" xfId="0" applyNumberFormat="1" applyFont="1" applyFill="1" applyBorder="1" applyAlignment="1">
      <alignment horizontal="center"/>
    </xf>
    <xf numFmtId="165" fontId="4" fillId="6" borderId="11" xfId="0" applyNumberFormat="1" applyFont="1" applyFill="1" applyBorder="1" applyAlignment="1">
      <alignment horizontal="center"/>
    </xf>
    <xf numFmtId="165" fontId="4" fillId="7" borderId="13" xfId="0" applyNumberFormat="1" applyFont="1" applyFill="1" applyBorder="1" applyAlignment="1">
      <alignment horizontal="center"/>
    </xf>
    <xf numFmtId="165" fontId="4" fillId="7" borderId="11" xfId="0" applyNumberFormat="1" applyFont="1" applyFill="1" applyBorder="1" applyAlignment="1">
      <alignment horizontal="center"/>
    </xf>
    <xf numFmtId="165" fontId="4" fillId="14" borderId="13" xfId="0" applyNumberFormat="1" applyFont="1" applyFill="1" applyBorder="1" applyAlignment="1">
      <alignment horizontal="center"/>
    </xf>
    <xf numFmtId="165" fontId="4" fillId="14" borderId="11" xfId="0" applyNumberFormat="1" applyFont="1" applyFill="1" applyBorder="1" applyAlignment="1">
      <alignment horizontal="center"/>
    </xf>
    <xf numFmtId="165" fontId="4" fillId="10" borderId="13" xfId="0" applyNumberFormat="1" applyFont="1" applyFill="1" applyBorder="1" applyAlignment="1">
      <alignment horizontal="center"/>
    </xf>
    <xf numFmtId="165" fontId="4" fillId="10" borderId="11" xfId="0" applyNumberFormat="1" applyFon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0" borderId="30" xfId="0" applyNumberFormat="1" applyFill="1" applyBorder="1" applyAlignment="1">
      <alignment horizontal="center"/>
    </xf>
    <xf numFmtId="165" fontId="0" fillId="0" borderId="44" xfId="0" applyNumberFormat="1" applyFill="1" applyBorder="1" applyAlignment="1">
      <alignment horizontal="center"/>
    </xf>
    <xf numFmtId="165" fontId="0" fillId="5" borderId="18" xfId="0" applyNumberForma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  <xf numFmtId="165" fontId="2" fillId="5" borderId="13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3" fillId="13" borderId="32" xfId="0" applyFont="1" applyFill="1" applyBorder="1" applyAlignment="1" applyProtection="1">
      <alignment horizontal="center" vertical="center" wrapText="1"/>
      <protection locked="0"/>
    </xf>
    <xf numFmtId="0" fontId="10" fillId="3" borderId="40" xfId="0" applyFont="1" applyFill="1" applyBorder="1" applyAlignment="1" applyProtection="1">
      <alignment horizontal="center" vertical="center" wrapText="1"/>
      <protection locked="0"/>
    </xf>
    <xf numFmtId="0" fontId="10" fillId="8" borderId="41" xfId="0" applyFont="1" applyFill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locked="0"/>
    </xf>
    <xf numFmtId="165" fontId="8" fillId="0" borderId="18" xfId="0" applyNumberFormat="1" applyFont="1" applyBorder="1" applyAlignment="1" applyProtection="1">
      <alignment horizontal="center" vertical="center"/>
      <protection locked="0"/>
    </xf>
    <xf numFmtId="165" fontId="8" fillId="0" borderId="63" xfId="0" applyNumberFormat="1" applyFont="1" applyBorder="1" applyAlignment="1" applyProtection="1">
      <alignment horizontal="center" vertical="center"/>
      <protection locked="0"/>
    </xf>
    <xf numFmtId="165" fontId="8" fillId="0" borderId="71" xfId="0" applyNumberFormat="1" applyFont="1" applyBorder="1" applyAlignment="1" applyProtection="1">
      <alignment horizontal="center" vertical="center"/>
      <protection locked="0"/>
    </xf>
    <xf numFmtId="165" fontId="8" fillId="0" borderId="12" xfId="0" applyNumberFormat="1" applyFont="1" applyBorder="1" applyAlignment="1" applyProtection="1">
      <alignment horizontal="center" vertical="center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/>
    </xf>
    <xf numFmtId="165" fontId="8" fillId="0" borderId="25" xfId="0" applyNumberFormat="1" applyFont="1" applyBorder="1" applyAlignment="1" applyProtection="1">
      <alignment horizontal="center" vertical="center"/>
      <protection locked="0"/>
    </xf>
    <xf numFmtId="165" fontId="8" fillId="0" borderId="67" xfId="0" applyNumberFormat="1" applyFont="1" applyBorder="1" applyAlignment="1" applyProtection="1">
      <alignment horizontal="center" vertical="center"/>
      <protection locked="0"/>
    </xf>
    <xf numFmtId="165" fontId="8" fillId="0" borderId="74" xfId="0" applyNumberFormat="1" applyFont="1" applyBorder="1" applyAlignment="1" applyProtection="1">
      <alignment horizontal="center" vertical="center"/>
      <protection locked="0"/>
    </xf>
    <xf numFmtId="165" fontId="8" fillId="0" borderId="73" xfId="0" applyNumberFormat="1" applyFont="1" applyBorder="1" applyAlignment="1" applyProtection="1">
      <alignment horizontal="center" vertical="center"/>
      <protection locked="0"/>
    </xf>
    <xf numFmtId="165" fontId="8" fillId="0" borderId="29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right" vertical="center" wrapText="1"/>
      <protection locked="0"/>
    </xf>
    <xf numFmtId="165" fontId="22" fillId="0" borderId="51" xfId="0" applyNumberFormat="1" applyFont="1" applyFill="1" applyBorder="1" applyAlignment="1" applyProtection="1">
      <alignment horizontal="center" vertical="center"/>
      <protection locked="0"/>
    </xf>
    <xf numFmtId="165" fontId="21" fillId="0" borderId="52" xfId="0" applyNumberFormat="1" applyFont="1" applyFill="1" applyBorder="1" applyAlignment="1" applyProtection="1">
      <alignment horizontal="center" vertical="center"/>
      <protection locked="0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165" fontId="8" fillId="0" borderId="19" xfId="0" applyNumberFormat="1" applyFont="1" applyBorder="1" applyAlignment="1" applyProtection="1">
      <alignment horizontal="center" vertical="center"/>
      <protection locked="0"/>
    </xf>
    <xf numFmtId="165" fontId="4" fillId="0" borderId="52" xfId="0" applyNumberFormat="1" applyFont="1" applyFill="1" applyBorder="1" applyAlignment="1" applyProtection="1">
      <alignment horizontal="center" vertical="center"/>
      <protection locked="0"/>
    </xf>
    <xf numFmtId="165" fontId="8" fillId="0" borderId="5" xfId="0" applyNumberFormat="1" applyFont="1" applyBorder="1" applyAlignment="1" applyProtection="1">
      <alignment horizontal="center" vertical="center"/>
      <protection locked="0"/>
    </xf>
    <xf numFmtId="165" fontId="8" fillId="0" borderId="6" xfId="0" applyNumberFormat="1" applyFont="1" applyBorder="1" applyAlignment="1" applyProtection="1">
      <alignment horizontal="center" vertical="center"/>
      <protection locked="0"/>
    </xf>
    <xf numFmtId="165" fontId="8" fillId="0" borderId="3" xfId="0" applyNumberFormat="1" applyFont="1" applyBorder="1" applyAlignment="1" applyProtection="1">
      <alignment horizontal="center" vertical="center"/>
      <protection locked="0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165" fontId="8" fillId="0" borderId="26" xfId="0" applyNumberFormat="1" applyFont="1" applyFill="1" applyBorder="1" applyAlignment="1" applyProtection="1">
      <alignment horizontal="center" vertical="center"/>
      <protection locked="0"/>
    </xf>
    <xf numFmtId="165" fontId="8" fillId="0" borderId="26" xfId="0" applyNumberFormat="1" applyFont="1" applyBorder="1" applyAlignment="1" applyProtection="1">
      <alignment horizontal="center" vertical="center"/>
      <protection locked="0"/>
    </xf>
    <xf numFmtId="165" fontId="8" fillId="0" borderId="61" xfId="0" applyNumberFormat="1" applyFont="1" applyBorder="1" applyAlignment="1" applyProtection="1">
      <alignment horizontal="center" vertical="center"/>
      <protection locked="0"/>
    </xf>
    <xf numFmtId="165" fontId="8" fillId="0" borderId="9" xfId="0" applyNumberFormat="1" applyFont="1" applyBorder="1" applyAlignment="1" applyProtection="1">
      <alignment horizontal="center" vertical="center"/>
      <protection locked="0"/>
    </xf>
    <xf numFmtId="165" fontId="8" fillId="0" borderId="36" xfId="0" applyNumberFormat="1" applyFont="1" applyBorder="1" applyAlignment="1" applyProtection="1">
      <alignment horizontal="center" vertical="center"/>
      <protection locked="0"/>
    </xf>
    <xf numFmtId="165" fontId="8" fillId="0" borderId="45" xfId="0" applyNumberFormat="1" applyFont="1" applyFill="1" applyBorder="1" applyAlignment="1" applyProtection="1">
      <alignment horizontal="center" vertical="center"/>
      <protection locked="0"/>
    </xf>
    <xf numFmtId="165" fontId="8" fillId="0" borderId="10" xfId="0" applyNumberFormat="1" applyFont="1" applyBorder="1" applyAlignment="1" applyProtection="1">
      <alignment horizontal="center" vertical="center"/>
      <protection locked="0"/>
    </xf>
    <xf numFmtId="165" fontId="8" fillId="0" borderId="44" xfId="0" applyNumberFormat="1" applyFont="1" applyFill="1" applyBorder="1" applyAlignment="1" applyProtection="1">
      <alignment horizontal="center" vertical="center"/>
      <protection locked="0"/>
    </xf>
    <xf numFmtId="165" fontId="8" fillId="0" borderId="61" xfId="0" applyNumberFormat="1" applyFont="1" applyFill="1" applyBorder="1" applyAlignment="1" applyProtection="1">
      <alignment horizontal="center" vertical="center"/>
      <protection locked="0"/>
    </xf>
    <xf numFmtId="165" fontId="8" fillId="0" borderId="67" xfId="0" applyNumberFormat="1" applyFont="1" applyFill="1" applyBorder="1" applyAlignment="1" applyProtection="1">
      <alignment horizontal="center" vertical="center"/>
      <protection locked="0"/>
    </xf>
    <xf numFmtId="165" fontId="8" fillId="0" borderId="35" xfId="0" applyNumberFormat="1" applyFont="1" applyBorder="1" applyAlignment="1" applyProtection="1">
      <alignment horizontal="center" vertical="center"/>
      <protection locked="0"/>
    </xf>
    <xf numFmtId="165" fontId="8" fillId="0" borderId="34" xfId="0" applyNumberFormat="1" applyFont="1" applyBorder="1" applyAlignment="1" applyProtection="1">
      <alignment horizontal="center" vertical="center"/>
      <protection locked="0"/>
    </xf>
    <xf numFmtId="165" fontId="8" fillId="0" borderId="19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vertical="center"/>
      <protection locked="0"/>
    </xf>
    <xf numFmtId="165" fontId="22" fillId="7" borderId="44" xfId="0" applyNumberFormat="1" applyFont="1" applyFill="1" applyBorder="1" applyAlignment="1" applyProtection="1">
      <alignment horizontal="center" vertical="center"/>
    </xf>
    <xf numFmtId="165" fontId="22" fillId="7" borderId="66" xfId="0" applyNumberFormat="1" applyFont="1" applyFill="1" applyBorder="1" applyAlignment="1" applyProtection="1">
      <alignment horizontal="center" vertical="center"/>
    </xf>
    <xf numFmtId="165" fontId="17" fillId="7" borderId="22" xfId="0" applyNumberFormat="1" applyFont="1" applyFill="1" applyBorder="1" applyAlignment="1" applyProtection="1">
      <alignment horizontal="center" vertical="center"/>
    </xf>
    <xf numFmtId="165" fontId="22" fillId="7" borderId="40" xfId="0" applyNumberFormat="1" applyFont="1" applyFill="1" applyBorder="1" applyAlignment="1" applyProtection="1">
      <alignment horizontal="center" vertical="center"/>
    </xf>
    <xf numFmtId="165" fontId="22" fillId="7" borderId="41" xfId="0" applyNumberFormat="1" applyFont="1" applyFill="1" applyBorder="1" applyAlignment="1" applyProtection="1">
      <alignment horizontal="center" vertical="center"/>
    </xf>
    <xf numFmtId="165" fontId="22" fillId="5" borderId="41" xfId="0" applyNumberFormat="1" applyFont="1" applyFill="1" applyBorder="1" applyAlignment="1" applyProtection="1">
      <alignment horizontal="center" vertical="center"/>
    </xf>
    <xf numFmtId="165" fontId="22" fillId="7" borderId="47" xfId="0" applyNumberFormat="1" applyFont="1" applyFill="1" applyBorder="1" applyAlignment="1" applyProtection="1">
      <alignment horizontal="center" vertical="center"/>
    </xf>
    <xf numFmtId="165" fontId="17" fillId="7" borderId="69" xfId="0" applyNumberFormat="1" applyFont="1" applyFill="1" applyBorder="1" applyAlignment="1" applyProtection="1">
      <alignment horizontal="center" vertical="center"/>
    </xf>
    <xf numFmtId="0" fontId="2" fillId="5" borderId="32" xfId="0" applyFont="1" applyFill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left" vertical="center"/>
    </xf>
    <xf numFmtId="0" fontId="12" fillId="0" borderId="22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left" vertical="center" wrapText="1"/>
    </xf>
    <xf numFmtId="0" fontId="12" fillId="0" borderId="53" xfId="0" applyFont="1" applyBorder="1" applyAlignment="1" applyProtection="1">
      <alignment horizontal="center" vertical="center"/>
    </xf>
    <xf numFmtId="0" fontId="12" fillId="0" borderId="53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/>
    </xf>
    <xf numFmtId="0" fontId="12" fillId="0" borderId="53" xfId="0" applyFont="1" applyBorder="1" applyAlignment="1" applyProtection="1">
      <alignment horizontal="center" vertical="center" wrapText="1"/>
    </xf>
    <xf numFmtId="0" fontId="12" fillId="0" borderId="53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20" fillId="7" borderId="8" xfId="0" applyFont="1" applyFill="1" applyBorder="1" applyAlignment="1" applyProtection="1">
      <alignment horizontal="center" vertical="center" wrapText="1"/>
    </xf>
    <xf numFmtId="0" fontId="20" fillId="7" borderId="8" xfId="0" applyFont="1" applyFill="1" applyBorder="1" applyAlignment="1" applyProtection="1">
      <alignment horizontal="right" vertical="center" wrapText="1"/>
    </xf>
    <xf numFmtId="165" fontId="8" fillId="5" borderId="19" xfId="0" applyNumberFormat="1" applyFont="1" applyFill="1" applyBorder="1" applyAlignment="1" applyProtection="1">
      <alignment vertical="center"/>
      <protection hidden="1"/>
    </xf>
    <xf numFmtId="165" fontId="8" fillId="5" borderId="1" xfId="0" applyNumberFormat="1" applyFont="1" applyFill="1" applyBorder="1" applyAlignment="1" applyProtection="1">
      <alignment vertical="center"/>
      <protection hidden="1"/>
    </xf>
    <xf numFmtId="165" fontId="8" fillId="5" borderId="26" xfId="0" applyNumberFormat="1" applyFont="1" applyFill="1" applyBorder="1" applyAlignment="1" applyProtection="1">
      <alignment vertical="center"/>
      <protection hidden="1"/>
    </xf>
    <xf numFmtId="165" fontId="8" fillId="5" borderId="12" xfId="0" applyNumberFormat="1" applyFont="1" applyFill="1" applyBorder="1" applyAlignment="1" applyProtection="1">
      <alignment vertical="center"/>
      <protection hidden="1"/>
    </xf>
    <xf numFmtId="165" fontId="2" fillId="5" borderId="20" xfId="0" applyNumberFormat="1" applyFont="1" applyFill="1" applyBorder="1" applyAlignment="1" applyProtection="1">
      <alignment horizontal="center" vertical="center"/>
      <protection hidden="1"/>
    </xf>
    <xf numFmtId="165" fontId="8" fillId="5" borderId="3" xfId="0" applyNumberFormat="1" applyFont="1" applyFill="1" applyBorder="1" applyAlignment="1" applyProtection="1">
      <alignment vertical="center"/>
      <protection hidden="1"/>
    </xf>
    <xf numFmtId="165" fontId="2" fillId="5" borderId="63" xfId="0" applyNumberFormat="1" applyFont="1" applyFill="1" applyBorder="1" applyAlignment="1" applyProtection="1">
      <alignment horizontal="center" vertical="center"/>
      <protection hidden="1"/>
    </xf>
    <xf numFmtId="165" fontId="8" fillId="5" borderId="45" xfId="0" applyNumberFormat="1" applyFont="1" applyFill="1" applyBorder="1" applyAlignment="1" applyProtection="1">
      <alignment vertical="center"/>
      <protection hidden="1"/>
    </xf>
    <xf numFmtId="165" fontId="8" fillId="5" borderId="6" xfId="0" applyNumberFormat="1" applyFont="1" applyFill="1" applyBorder="1" applyAlignment="1" applyProtection="1">
      <alignment vertical="center"/>
      <protection hidden="1"/>
    </xf>
    <xf numFmtId="165" fontId="8" fillId="5" borderId="1" xfId="0" applyNumberFormat="1" applyFont="1" applyFill="1" applyBorder="1" applyAlignment="1" applyProtection="1">
      <alignment horizontal="center" vertical="center"/>
      <protection hidden="1"/>
    </xf>
    <xf numFmtId="165" fontId="8" fillId="5" borderId="2" xfId="0" applyNumberFormat="1" applyFont="1" applyFill="1" applyBorder="1" applyAlignment="1" applyProtection="1">
      <alignment vertical="center"/>
      <protection hidden="1"/>
    </xf>
    <xf numFmtId="165" fontId="8" fillId="5" borderId="61" xfId="0" applyNumberFormat="1" applyFont="1" applyFill="1" applyBorder="1" applyAlignment="1" applyProtection="1">
      <alignment vertical="center"/>
      <protection hidden="1"/>
    </xf>
    <xf numFmtId="0" fontId="10" fillId="18" borderId="42" xfId="0" applyFont="1" applyFill="1" applyBorder="1" applyAlignment="1" applyProtection="1">
      <alignment horizontal="center" vertical="center"/>
      <protection locked="0"/>
    </xf>
    <xf numFmtId="165" fontId="2" fillId="18" borderId="20" xfId="0" applyNumberFormat="1" applyFont="1" applyFill="1" applyBorder="1" applyAlignment="1" applyProtection="1">
      <alignment horizontal="center" vertical="center"/>
    </xf>
    <xf numFmtId="165" fontId="2" fillId="18" borderId="46" xfId="0" applyNumberFormat="1" applyFont="1" applyFill="1" applyBorder="1" applyAlignment="1" applyProtection="1">
      <alignment horizontal="center" vertical="center"/>
    </xf>
    <xf numFmtId="165" fontId="22" fillId="18" borderId="32" xfId="0" applyNumberFormat="1" applyFont="1" applyFill="1" applyBorder="1" applyAlignment="1" applyProtection="1">
      <alignment horizontal="center" vertical="center"/>
    </xf>
    <xf numFmtId="165" fontId="22" fillId="18" borderId="42" xfId="0" applyNumberFormat="1" applyFont="1" applyFill="1" applyBorder="1" applyAlignment="1" applyProtection="1">
      <alignment horizontal="center" vertical="center"/>
    </xf>
    <xf numFmtId="165" fontId="22" fillId="18" borderId="43" xfId="0" applyNumberFormat="1" applyFont="1" applyFill="1" applyBorder="1" applyAlignment="1" applyProtection="1">
      <alignment horizontal="center" vertical="center"/>
    </xf>
    <xf numFmtId="165" fontId="2" fillId="18" borderId="7" xfId="0" applyNumberFormat="1" applyFont="1" applyFill="1" applyBorder="1" applyAlignment="1" applyProtection="1">
      <alignment horizontal="center" vertical="center"/>
    </xf>
    <xf numFmtId="165" fontId="2" fillId="18" borderId="31" xfId="0" applyNumberFormat="1" applyFont="1" applyFill="1" applyBorder="1" applyAlignment="1" applyProtection="1">
      <alignment horizontal="center" vertical="center"/>
    </xf>
    <xf numFmtId="165" fontId="2" fillId="18" borderId="63" xfId="0" applyNumberFormat="1" applyFont="1" applyFill="1" applyBorder="1" applyAlignment="1" applyProtection="1">
      <alignment horizontal="center" vertical="center"/>
    </xf>
    <xf numFmtId="0" fontId="10" fillId="18" borderId="43" xfId="0" applyFont="1" applyFill="1" applyBorder="1" applyAlignment="1" applyProtection="1">
      <alignment horizontal="center" vertical="center" wrapText="1"/>
      <protection locked="0"/>
    </xf>
    <xf numFmtId="165" fontId="22" fillId="18" borderId="41" xfId="0" applyNumberFormat="1" applyFont="1" applyFill="1" applyBorder="1" applyAlignment="1" applyProtection="1">
      <alignment horizontal="center" vertical="center"/>
    </xf>
    <xf numFmtId="165" fontId="2" fillId="18" borderId="37" xfId="0" applyNumberFormat="1" applyFont="1" applyFill="1" applyBorder="1" applyAlignment="1" applyProtection="1">
      <alignment horizontal="center" vertical="center"/>
    </xf>
    <xf numFmtId="165" fontId="22" fillId="18" borderId="31" xfId="0" applyNumberFormat="1" applyFont="1" applyFill="1" applyBorder="1" applyAlignment="1" applyProtection="1">
      <alignment horizontal="center" vertical="center"/>
    </xf>
    <xf numFmtId="165" fontId="2" fillId="18" borderId="39" xfId="0" applyNumberFormat="1" applyFont="1" applyFill="1" applyBorder="1" applyAlignment="1" applyProtection="1">
      <alignment horizontal="center" vertical="center"/>
    </xf>
    <xf numFmtId="0" fontId="10" fillId="18" borderId="58" xfId="0" applyFont="1" applyFill="1" applyBorder="1" applyAlignment="1">
      <alignment horizontal="center" vertical="center"/>
    </xf>
    <xf numFmtId="165" fontId="2" fillId="18" borderId="7" xfId="0" applyNumberFormat="1" applyFont="1" applyFill="1" applyBorder="1" applyAlignment="1">
      <alignment horizontal="center" vertical="center"/>
    </xf>
    <xf numFmtId="165" fontId="2" fillId="18" borderId="13" xfId="0" applyNumberFormat="1" applyFont="1" applyFill="1" applyBorder="1" applyAlignment="1">
      <alignment horizontal="center" vertical="center"/>
    </xf>
    <xf numFmtId="165" fontId="2" fillId="18" borderId="62" xfId="0" applyNumberFormat="1" applyFont="1" applyFill="1" applyBorder="1" applyAlignment="1">
      <alignment horizontal="center" vertical="center"/>
    </xf>
    <xf numFmtId="165" fontId="4" fillId="18" borderId="42" xfId="0" applyNumberFormat="1" applyFont="1" applyFill="1" applyBorder="1" applyAlignment="1">
      <alignment horizontal="center" vertical="center"/>
    </xf>
    <xf numFmtId="165" fontId="10" fillId="18" borderId="42" xfId="0" applyNumberFormat="1" applyFont="1" applyFill="1" applyBorder="1" applyAlignment="1">
      <alignment horizontal="center" vertical="center"/>
    </xf>
    <xf numFmtId="165" fontId="2" fillId="18" borderId="20" xfId="0" applyNumberFormat="1" applyFont="1" applyFill="1" applyBorder="1" applyAlignment="1">
      <alignment horizontal="center" vertical="center"/>
    </xf>
    <xf numFmtId="165" fontId="2" fillId="18" borderId="11" xfId="0" applyNumberFormat="1" applyFont="1" applyFill="1" applyBorder="1" applyAlignment="1">
      <alignment horizontal="center" vertical="center"/>
    </xf>
    <xf numFmtId="165" fontId="10" fillId="18" borderId="58" xfId="0" applyNumberFormat="1" applyFont="1" applyFill="1" applyBorder="1" applyAlignment="1">
      <alignment horizontal="center" vertical="center"/>
    </xf>
    <xf numFmtId="165" fontId="4" fillId="18" borderId="31" xfId="0" applyNumberFormat="1" applyFont="1" applyFill="1" applyBorder="1" applyAlignment="1">
      <alignment horizontal="center" vertical="center"/>
    </xf>
    <xf numFmtId="165" fontId="2" fillId="18" borderId="63" xfId="0" applyNumberFormat="1" applyFont="1" applyFill="1" applyBorder="1" applyAlignment="1">
      <alignment horizontal="center" vertical="center"/>
    </xf>
    <xf numFmtId="165" fontId="2" fillId="18" borderId="2" xfId="0" applyNumberFormat="1" applyFont="1" applyFill="1" applyBorder="1" applyAlignment="1">
      <alignment horizontal="center" vertical="center"/>
    </xf>
    <xf numFmtId="165" fontId="8" fillId="0" borderId="37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36" xfId="0" applyNumberFormat="1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165" fontId="2" fillId="12" borderId="7" xfId="0" applyNumberFormat="1" applyFont="1" applyFill="1" applyBorder="1" applyAlignment="1">
      <alignment horizontal="center" vertical="center"/>
    </xf>
    <xf numFmtId="165" fontId="2" fillId="12" borderId="13" xfId="0" applyNumberFormat="1" applyFont="1" applyFill="1" applyBorder="1" applyAlignment="1">
      <alignment horizontal="center" vertical="center"/>
    </xf>
    <xf numFmtId="165" fontId="2" fillId="12" borderId="62" xfId="0" applyNumberFormat="1" applyFont="1" applyFill="1" applyBorder="1" applyAlignment="1">
      <alignment horizontal="center" vertical="center"/>
    </xf>
    <xf numFmtId="165" fontId="22" fillId="12" borderId="33" xfId="0" applyNumberFormat="1" applyFont="1" applyFill="1" applyBorder="1" applyAlignment="1">
      <alignment horizontal="center" vertical="center"/>
    </xf>
    <xf numFmtId="165" fontId="10" fillId="12" borderId="42" xfId="0" applyNumberFormat="1" applyFont="1" applyFill="1" applyBorder="1" applyAlignment="1">
      <alignment horizontal="center" vertical="center"/>
    </xf>
    <xf numFmtId="165" fontId="2" fillId="12" borderId="63" xfId="0" applyNumberFormat="1" applyFont="1" applyFill="1" applyBorder="1" applyAlignment="1">
      <alignment horizontal="center" vertical="center"/>
    </xf>
    <xf numFmtId="165" fontId="2" fillId="12" borderId="2" xfId="0" applyNumberFormat="1" applyFont="1" applyFill="1" applyBorder="1" applyAlignment="1">
      <alignment horizontal="center" vertical="center"/>
    </xf>
    <xf numFmtId="165" fontId="2" fillId="12" borderId="67" xfId="0" applyNumberFormat="1" applyFont="1" applyFill="1" applyBorder="1" applyAlignment="1">
      <alignment horizontal="center" vertical="center"/>
    </xf>
    <xf numFmtId="165" fontId="22" fillId="12" borderId="48" xfId="0" applyNumberFormat="1" applyFont="1" applyFill="1" applyBorder="1" applyAlignment="1">
      <alignment horizontal="center" vertical="center"/>
    </xf>
    <xf numFmtId="165" fontId="2" fillId="12" borderId="11" xfId="0" applyNumberFormat="1" applyFont="1" applyFill="1" applyBorder="1" applyAlignment="1">
      <alignment horizontal="center" vertical="center"/>
    </xf>
    <xf numFmtId="165" fontId="22" fillId="12" borderId="42" xfId="0" applyNumberFormat="1" applyFont="1" applyFill="1" applyBorder="1" applyAlignment="1">
      <alignment horizontal="center" vertical="center"/>
    </xf>
    <xf numFmtId="165" fontId="10" fillId="12" borderId="58" xfId="0" applyNumberFormat="1" applyFont="1" applyFill="1" applyBorder="1" applyAlignment="1">
      <alignment horizontal="center" vertical="center"/>
    </xf>
    <xf numFmtId="165" fontId="2" fillId="12" borderId="20" xfId="0" applyNumberFormat="1" applyFont="1" applyFill="1" applyBorder="1" applyAlignment="1">
      <alignment horizontal="center" vertical="center"/>
    </xf>
    <xf numFmtId="165" fontId="22" fillId="12" borderId="31" xfId="0" applyNumberFormat="1" applyFont="1" applyFill="1" applyBorder="1" applyAlignment="1">
      <alignment horizontal="center" vertical="center"/>
    </xf>
    <xf numFmtId="165" fontId="4" fillId="12" borderId="72" xfId="0" applyNumberFormat="1" applyFont="1" applyFill="1" applyBorder="1" applyAlignment="1">
      <alignment horizontal="center" vertical="center"/>
    </xf>
    <xf numFmtId="165" fontId="2" fillId="18" borderId="2" xfId="0" applyNumberFormat="1" applyFont="1" applyFill="1" applyBorder="1" applyAlignment="1">
      <alignment horizontal="center"/>
    </xf>
    <xf numFmtId="165" fontId="2" fillId="18" borderId="36" xfId="0" applyNumberFormat="1" applyFont="1" applyFill="1" applyBorder="1" applyAlignment="1">
      <alignment horizontal="center"/>
    </xf>
    <xf numFmtId="165" fontId="4" fillId="18" borderId="42" xfId="0" applyNumberFormat="1" applyFont="1" applyFill="1" applyBorder="1" applyAlignment="1">
      <alignment horizontal="center"/>
    </xf>
    <xf numFmtId="0" fontId="2" fillId="7" borderId="68" xfId="0" applyFont="1" applyFill="1" applyBorder="1" applyAlignment="1">
      <alignment horizontal="center"/>
    </xf>
    <xf numFmtId="0" fontId="10" fillId="10" borderId="81" xfId="0" applyFont="1" applyFill="1" applyBorder="1" applyAlignment="1">
      <alignment horizontal="center" vertical="center" wrapText="1"/>
    </xf>
    <xf numFmtId="0" fontId="10" fillId="10" borderId="82" xfId="0" applyFont="1" applyFill="1" applyBorder="1" applyAlignment="1">
      <alignment horizontal="center" vertical="center" wrapText="1"/>
    </xf>
    <xf numFmtId="0" fontId="10" fillId="9" borderId="82" xfId="0" applyFont="1" applyFill="1" applyBorder="1" applyAlignment="1">
      <alignment horizontal="center" vertical="center" wrapText="1"/>
    </xf>
    <xf numFmtId="0" fontId="10" fillId="6" borderId="82" xfId="0" applyFont="1" applyFill="1" applyBorder="1" applyAlignment="1">
      <alignment horizontal="center" vertical="center" wrapText="1"/>
    </xf>
    <xf numFmtId="0" fontId="10" fillId="15" borderId="82" xfId="0" applyFont="1" applyFill="1" applyBorder="1" applyAlignment="1">
      <alignment horizontal="center" vertical="center" wrapText="1"/>
    </xf>
    <xf numFmtId="0" fontId="10" fillId="14" borderId="82" xfId="0" applyFont="1" applyFill="1" applyBorder="1" applyAlignment="1">
      <alignment horizontal="center" vertical="center" wrapText="1"/>
    </xf>
    <xf numFmtId="0" fontId="10" fillId="14" borderId="83" xfId="0" applyFont="1" applyFill="1" applyBorder="1" applyAlignment="1">
      <alignment horizontal="center" vertical="center" wrapText="1"/>
    </xf>
    <xf numFmtId="0" fontId="0" fillId="0" borderId="85" xfId="0" applyFont="1" applyBorder="1" applyAlignment="1">
      <alignment horizontal="left" vertical="center" wrapText="1"/>
    </xf>
    <xf numFmtId="0" fontId="0" fillId="0" borderId="86" xfId="0" applyFont="1" applyBorder="1" applyAlignment="1">
      <alignment horizontal="left" vertical="center" wrapText="1"/>
    </xf>
    <xf numFmtId="0" fontId="0" fillId="0" borderId="87" xfId="0" applyFont="1" applyBorder="1" applyAlignment="1">
      <alignment horizontal="left" vertical="center" wrapText="1"/>
    </xf>
    <xf numFmtId="0" fontId="0" fillId="0" borderId="88" xfId="0" applyFont="1" applyFill="1" applyBorder="1" applyAlignment="1" applyProtection="1">
      <alignment horizontal="center"/>
      <protection locked="0"/>
    </xf>
    <xf numFmtId="0" fontId="0" fillId="0" borderId="89" xfId="0" applyFont="1" applyFill="1" applyBorder="1" applyAlignment="1" applyProtection="1">
      <alignment horizontal="center"/>
      <protection locked="0"/>
    </xf>
    <xf numFmtId="0" fontId="0" fillId="0" borderId="79" xfId="0" applyFont="1" applyFill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0" fillId="0" borderId="81" xfId="0" applyFont="1" applyFill="1" applyBorder="1" applyAlignment="1" applyProtection="1">
      <alignment horizontal="center"/>
      <protection locked="0"/>
    </xf>
    <xf numFmtId="0" fontId="0" fillId="0" borderId="82" xfId="0" applyFont="1" applyFill="1" applyBorder="1" applyAlignment="1" applyProtection="1">
      <alignment horizontal="center"/>
      <protection locked="0"/>
    </xf>
    <xf numFmtId="0" fontId="10" fillId="10" borderId="92" xfId="0" applyFont="1" applyFill="1" applyBorder="1" applyAlignment="1">
      <alignment horizontal="center" vertical="center" wrapText="1"/>
    </xf>
    <xf numFmtId="0" fontId="10" fillId="6" borderId="92" xfId="0" applyFont="1" applyFill="1" applyBorder="1" applyAlignment="1">
      <alignment horizontal="center" vertical="center" wrapText="1"/>
    </xf>
    <xf numFmtId="0" fontId="10" fillId="6" borderId="95" xfId="0" applyFont="1" applyFill="1" applyBorder="1" applyAlignment="1">
      <alignment horizontal="center" vertical="center" wrapText="1"/>
    </xf>
    <xf numFmtId="0" fontId="0" fillId="0" borderId="94" xfId="0" applyFont="1" applyFill="1" applyBorder="1" applyAlignment="1" applyProtection="1">
      <alignment horizontal="center"/>
      <protection locked="0"/>
    </xf>
    <xf numFmtId="0" fontId="0" fillId="0" borderId="84" xfId="0" applyFont="1" applyFill="1" applyBorder="1" applyAlignment="1" applyProtection="1">
      <alignment horizontal="center"/>
      <protection locked="0"/>
    </xf>
    <xf numFmtId="0" fontId="0" fillId="0" borderId="95" xfId="0" applyFont="1" applyFill="1" applyBorder="1" applyAlignment="1" applyProtection="1">
      <alignment horizontal="center"/>
      <protection locked="0"/>
    </xf>
    <xf numFmtId="0" fontId="10" fillId="14" borderId="95" xfId="0" applyFont="1" applyFill="1" applyBorder="1" applyAlignment="1">
      <alignment horizontal="center" vertical="center" wrapText="1"/>
    </xf>
    <xf numFmtId="0" fontId="10" fillId="9" borderId="98" xfId="0" applyFont="1" applyFill="1" applyBorder="1" applyAlignment="1">
      <alignment horizontal="center" vertical="center" wrapText="1"/>
    </xf>
    <xf numFmtId="0" fontId="10" fillId="9" borderId="99" xfId="0" applyFont="1" applyFill="1" applyBorder="1" applyAlignment="1">
      <alignment horizontal="center" vertical="center" wrapText="1"/>
    </xf>
    <xf numFmtId="0" fontId="0" fillId="0" borderId="96" xfId="0" applyFont="1" applyFill="1" applyBorder="1" applyAlignment="1" applyProtection="1">
      <alignment horizontal="center"/>
      <protection locked="0"/>
    </xf>
    <xf numFmtId="0" fontId="0" fillId="0" borderId="100" xfId="0" applyFont="1" applyFill="1" applyBorder="1" applyAlignment="1" applyProtection="1">
      <alignment horizontal="center"/>
      <protection locked="0"/>
    </xf>
    <xf numFmtId="0" fontId="0" fillId="0" borderId="98" xfId="0" applyFont="1" applyFill="1" applyBorder="1" applyAlignment="1" applyProtection="1">
      <alignment horizontal="center"/>
      <protection locked="0"/>
    </xf>
    <xf numFmtId="0" fontId="10" fillId="15" borderId="98" xfId="0" applyFont="1" applyFill="1" applyBorder="1" applyAlignment="1">
      <alignment horizontal="center" vertical="center" wrapText="1"/>
    </xf>
    <xf numFmtId="0" fontId="10" fillId="15" borderId="99" xfId="0" applyFont="1" applyFill="1" applyBorder="1" applyAlignment="1">
      <alignment horizontal="center" vertical="center" wrapText="1"/>
    </xf>
    <xf numFmtId="166" fontId="0" fillId="0" borderId="90" xfId="1" applyNumberFormat="1" applyFont="1" applyFill="1" applyBorder="1" applyAlignment="1" applyProtection="1">
      <alignment horizontal="center"/>
      <protection locked="0"/>
    </xf>
    <xf numFmtId="166" fontId="0" fillId="0" borderId="80" xfId="1" applyNumberFormat="1" applyFont="1" applyFill="1" applyBorder="1" applyAlignment="1" applyProtection="1">
      <alignment horizontal="center"/>
      <protection locked="0"/>
    </xf>
    <xf numFmtId="166" fontId="0" fillId="0" borderId="83" xfId="1" applyNumberFormat="1" applyFont="1" applyFill="1" applyBorder="1" applyAlignment="1" applyProtection="1">
      <alignment horizontal="center"/>
      <protection locked="0"/>
    </xf>
    <xf numFmtId="166" fontId="0" fillId="0" borderId="97" xfId="1" applyNumberFormat="1" applyFont="1" applyFill="1" applyBorder="1" applyAlignment="1" applyProtection="1">
      <alignment horizontal="center"/>
      <protection locked="0"/>
    </xf>
    <xf numFmtId="166" fontId="0" fillId="0" borderId="101" xfId="1" applyNumberFormat="1" applyFont="1" applyFill="1" applyBorder="1" applyAlignment="1" applyProtection="1">
      <alignment horizontal="center"/>
      <protection locked="0"/>
    </xf>
    <xf numFmtId="166" fontId="0" fillId="0" borderId="99" xfId="1" applyNumberFormat="1" applyFont="1" applyFill="1" applyBorder="1" applyAlignment="1" applyProtection="1">
      <alignment horizontal="center"/>
      <protection locked="0"/>
    </xf>
    <xf numFmtId="166" fontId="0" fillId="0" borderId="91" xfId="1" applyNumberFormat="1" applyFont="1" applyFill="1" applyBorder="1" applyAlignment="1" applyProtection="1">
      <alignment horizontal="center"/>
      <protection locked="0"/>
    </xf>
    <xf numFmtId="166" fontId="0" fillId="0" borderId="93" xfId="1" applyNumberFormat="1" applyFont="1" applyFill="1" applyBorder="1" applyAlignment="1" applyProtection="1">
      <alignment horizontal="center"/>
      <protection locked="0"/>
    </xf>
    <xf numFmtId="166" fontId="0" fillId="0" borderId="92" xfId="1" applyNumberFormat="1" applyFont="1" applyFill="1" applyBorder="1" applyAlignment="1" applyProtection="1">
      <alignment horizontal="center"/>
      <protection locked="0"/>
    </xf>
    <xf numFmtId="0" fontId="32" fillId="19" borderId="32" xfId="0" applyFont="1" applyFill="1" applyBorder="1" applyAlignment="1">
      <alignment horizontal="center" vertical="center"/>
    </xf>
    <xf numFmtId="0" fontId="5" fillId="0" borderId="0" xfId="0" applyFont="1"/>
    <xf numFmtId="0" fontId="18" fillId="6" borderId="4" xfId="0" applyFont="1" applyFill="1" applyBorder="1" applyAlignment="1">
      <alignment horizontal="center" vertical="center" wrapText="1"/>
    </xf>
    <xf numFmtId="0" fontId="8" fillId="0" borderId="102" xfId="3" applyFont="1" applyFill="1" applyBorder="1" applyAlignment="1">
      <alignment horizontal="center" vertical="center"/>
    </xf>
    <xf numFmtId="0" fontId="8" fillId="0" borderId="75" xfId="3" applyFont="1" applyFill="1" applyBorder="1" applyAlignment="1">
      <alignment horizontal="center" vertical="center"/>
    </xf>
    <xf numFmtId="0" fontId="8" fillId="0" borderId="76" xfId="3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32" fillId="19" borderId="42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left" vertical="center" indent="2"/>
    </xf>
    <xf numFmtId="0" fontId="8" fillId="0" borderId="103" xfId="3" applyFont="1" applyFill="1" applyBorder="1" applyAlignment="1">
      <alignment horizontal="center" vertical="center"/>
    </xf>
    <xf numFmtId="0" fontId="8" fillId="0" borderId="104" xfId="3" applyFont="1" applyFill="1" applyBorder="1" applyAlignment="1">
      <alignment horizontal="center" vertical="center"/>
    </xf>
    <xf numFmtId="0" fontId="14" fillId="10" borderId="30" xfId="0" applyFont="1" applyFill="1" applyBorder="1" applyAlignment="1">
      <alignment horizontal="center" vertical="center" wrapText="1"/>
    </xf>
    <xf numFmtId="0" fontId="14" fillId="9" borderId="44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14" fillId="15" borderId="44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8" borderId="72" xfId="0" applyFont="1" applyFill="1" applyBorder="1" applyAlignment="1">
      <alignment horizontal="center" vertical="center"/>
    </xf>
    <xf numFmtId="0" fontId="14" fillId="12" borderId="31" xfId="0" applyFont="1" applyFill="1" applyBorder="1" applyAlignment="1">
      <alignment horizontal="center" vertical="center"/>
    </xf>
    <xf numFmtId="0" fontId="0" fillId="0" borderId="27" xfId="0" applyBorder="1" applyAlignment="1">
      <alignment horizontal="right" indent="1"/>
    </xf>
    <xf numFmtId="0" fontId="14" fillId="5" borderId="4" xfId="0" applyFont="1" applyFill="1" applyBorder="1" applyAlignment="1">
      <alignment horizontal="center" vertical="center"/>
    </xf>
    <xf numFmtId="0" fontId="0" fillId="0" borderId="27" xfId="0" applyBorder="1"/>
    <xf numFmtId="165" fontId="2" fillId="18" borderId="63" xfId="0" applyNumberFormat="1" applyFont="1" applyFill="1" applyBorder="1" applyAlignment="1">
      <alignment horizontal="center"/>
    </xf>
    <xf numFmtId="165" fontId="2" fillId="12" borderId="63" xfId="0" applyNumberFormat="1" applyFont="1" applyFill="1" applyBorder="1" applyAlignment="1">
      <alignment horizontal="center"/>
    </xf>
    <xf numFmtId="165" fontId="2" fillId="5" borderId="20" xfId="0" applyNumberFormat="1" applyFont="1" applyFill="1" applyBorder="1" applyAlignment="1">
      <alignment horizontal="center"/>
    </xf>
    <xf numFmtId="165" fontId="4" fillId="10" borderId="20" xfId="0" applyNumberFormat="1" applyFont="1" applyFill="1" applyBorder="1" applyAlignment="1">
      <alignment horizontal="center"/>
    </xf>
    <xf numFmtId="165" fontId="4" fillId="17" borderId="20" xfId="0" applyNumberFormat="1" applyFont="1" applyFill="1" applyBorder="1" applyAlignment="1">
      <alignment horizontal="center"/>
    </xf>
    <xf numFmtId="165" fontId="4" fillId="6" borderId="20" xfId="0" applyNumberFormat="1" applyFont="1" applyFill="1" applyBorder="1" applyAlignment="1">
      <alignment horizontal="center"/>
    </xf>
    <xf numFmtId="165" fontId="4" fillId="7" borderId="20" xfId="0" applyNumberFormat="1" applyFont="1" applyFill="1" applyBorder="1" applyAlignment="1">
      <alignment horizontal="center"/>
    </xf>
    <xf numFmtId="165" fontId="4" fillId="14" borderId="20" xfId="0" applyNumberFormat="1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 wrapText="1"/>
    </xf>
    <xf numFmtId="0" fontId="14" fillId="12" borderId="44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10" borderId="31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15" borderId="31" xfId="0" applyFont="1" applyFill="1" applyBorder="1" applyAlignment="1">
      <alignment horizontal="center" vertical="center"/>
    </xf>
    <xf numFmtId="0" fontId="14" fillId="14" borderId="31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9" fontId="2" fillId="7" borderId="7" xfId="1" applyNumberFormat="1" applyFont="1" applyFill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9" fontId="2" fillId="7" borderId="20" xfId="1" applyNumberFormat="1" applyFont="1" applyFill="1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44" xfId="0" applyBorder="1" applyAlignment="1" applyProtection="1">
      <alignment horizontal="center"/>
      <protection hidden="1"/>
    </xf>
    <xf numFmtId="9" fontId="2" fillId="7" borderId="31" xfId="1" applyNumberFormat="1" applyFont="1" applyFill="1" applyBorder="1" applyAlignment="1" applyProtection="1">
      <alignment horizontal="center"/>
      <protection hidden="1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0" fillId="0" borderId="109" xfId="0" applyBorder="1"/>
    <xf numFmtId="0" fontId="0" fillId="0" borderId="110" xfId="0" applyBorder="1"/>
    <xf numFmtId="0" fontId="0" fillId="0" borderId="111" xfId="0" applyBorder="1"/>
    <xf numFmtId="0" fontId="0" fillId="0" borderId="112" xfId="0" applyBorder="1"/>
    <xf numFmtId="0" fontId="0" fillId="0" borderId="113" xfId="0" applyBorder="1"/>
    <xf numFmtId="0" fontId="0" fillId="0" borderId="117" xfId="0" applyBorder="1"/>
    <xf numFmtId="0" fontId="0" fillId="0" borderId="118" xfId="0" applyBorder="1"/>
    <xf numFmtId="0" fontId="0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0" fillId="0" borderId="119" xfId="0" applyBorder="1"/>
    <xf numFmtId="0" fontId="25" fillId="0" borderId="120" xfId="0" applyFont="1" applyFill="1" applyBorder="1" applyAlignment="1">
      <alignment horizontal="left" indent="1"/>
    </xf>
    <xf numFmtId="0" fontId="0" fillId="0" borderId="120" xfId="0" applyBorder="1" applyAlignment="1">
      <alignment horizontal="center"/>
    </xf>
    <xf numFmtId="0" fontId="0" fillId="0" borderId="121" xfId="0" applyBorder="1"/>
    <xf numFmtId="0" fontId="25" fillId="0" borderId="0" xfId="0" applyFont="1" applyBorder="1" applyAlignment="1">
      <alignment horizontal="left" indent="1"/>
    </xf>
    <xf numFmtId="0" fontId="25" fillId="0" borderId="120" xfId="0" applyFont="1" applyBorder="1" applyAlignment="1">
      <alignment horizontal="left" indent="1"/>
    </xf>
    <xf numFmtId="0" fontId="0" fillId="0" borderId="120" xfId="0" applyBorder="1"/>
    <xf numFmtId="0" fontId="0" fillId="0" borderId="118" xfId="0" applyBorder="1" applyAlignment="1">
      <alignment vertical="top" wrapText="1"/>
    </xf>
    <xf numFmtId="0" fontId="25" fillId="0" borderId="120" xfId="0" applyFont="1" applyFill="1" applyBorder="1" applyAlignment="1">
      <alignment vertical="top" wrapText="1"/>
    </xf>
    <xf numFmtId="0" fontId="25" fillId="0" borderId="120" xfId="0" applyFont="1" applyFill="1" applyBorder="1" applyAlignment="1">
      <alignment horizontal="center" vertical="top" wrapText="1"/>
    </xf>
    <xf numFmtId="0" fontId="25" fillId="0" borderId="120" xfId="0" applyFont="1" applyBorder="1" applyAlignment="1">
      <alignment horizontal="left" vertical="center" wrapText="1"/>
    </xf>
    <xf numFmtId="0" fontId="0" fillId="0" borderId="118" xfId="0" applyBorder="1" applyAlignment="1">
      <alignment horizontal="center"/>
    </xf>
    <xf numFmtId="0" fontId="0" fillId="6" borderId="114" xfId="0" applyFill="1" applyBorder="1"/>
    <xf numFmtId="0" fontId="0" fillId="6" borderId="117" xfId="0" applyFill="1" applyBorder="1"/>
    <xf numFmtId="0" fontId="0" fillId="6" borderId="116" xfId="0" applyFill="1" applyBorder="1"/>
    <xf numFmtId="0" fontId="0" fillId="6" borderId="118" xfId="0" applyFill="1" applyBorder="1"/>
    <xf numFmtId="0" fontId="0" fillId="0" borderId="117" xfId="0" applyBorder="1" applyAlignment="1">
      <alignment vertical="center"/>
    </xf>
    <xf numFmtId="0" fontId="0" fillId="0" borderId="118" xfId="0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top"/>
    </xf>
    <xf numFmtId="0" fontId="25" fillId="0" borderId="0" xfId="0" applyFont="1" applyBorder="1" applyAlignment="1">
      <alignment horizontal="left" indent="2"/>
    </xf>
    <xf numFmtId="0" fontId="25" fillId="0" borderId="120" xfId="0" applyFont="1" applyBorder="1" applyAlignment="1">
      <alignment horizontal="left" indent="2"/>
    </xf>
    <xf numFmtId="0" fontId="0" fillId="0" borderId="121" xfId="0" applyBorder="1" applyAlignment="1">
      <alignment horizontal="center"/>
    </xf>
    <xf numFmtId="0" fontId="25" fillId="0" borderId="0" xfId="0" applyFont="1" applyBorder="1"/>
    <xf numFmtId="0" fontId="21" fillId="7" borderId="104" xfId="0" applyFont="1" applyFill="1" applyBorder="1" applyAlignment="1">
      <alignment horizontal="center" vertical="center"/>
    </xf>
    <xf numFmtId="0" fontId="21" fillId="7" borderId="105" xfId="0" applyFont="1" applyFill="1" applyBorder="1" applyAlignment="1">
      <alignment horizontal="center" vertical="center"/>
    </xf>
    <xf numFmtId="0" fontId="0" fillId="6" borderId="106" xfId="0" applyFill="1" applyBorder="1"/>
    <xf numFmtId="0" fontId="0" fillId="6" borderId="108" xfId="0" applyFill="1" applyBorder="1"/>
    <xf numFmtId="0" fontId="0" fillId="6" borderId="109" xfId="0" applyFill="1" applyBorder="1"/>
    <xf numFmtId="0" fontId="0" fillId="6" borderId="110" xfId="0" applyFill="1" applyBorder="1"/>
    <xf numFmtId="0" fontId="31" fillId="0" borderId="77" xfId="3" applyFill="1" applyBorder="1" applyAlignment="1">
      <alignment horizontal="left" vertical="center" indent="1"/>
    </xf>
    <xf numFmtId="0" fontId="36" fillId="7" borderId="77" xfId="3" applyFont="1" applyFill="1" applyBorder="1" applyAlignment="1">
      <alignment horizontal="left" vertical="center" indent="1"/>
    </xf>
    <xf numFmtId="0" fontId="36" fillId="7" borderId="78" xfId="3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15" fillId="0" borderId="117" xfId="0" applyFont="1" applyBorder="1"/>
    <xf numFmtId="0" fontId="15" fillId="0" borderId="118" xfId="0" applyFont="1" applyBorder="1"/>
    <xf numFmtId="0" fontId="0" fillId="0" borderId="0" xfId="0" applyFill="1" applyBorder="1"/>
    <xf numFmtId="0" fontId="0" fillId="0" borderId="120" xfId="0" applyFill="1" applyBorder="1"/>
    <xf numFmtId="0" fontId="2" fillId="0" borderId="120" xfId="0" applyFont="1" applyFill="1" applyBorder="1"/>
    <xf numFmtId="0" fontId="2" fillId="0" borderId="120" xfId="0" applyFont="1" applyBorder="1"/>
    <xf numFmtId="0" fontId="2" fillId="0" borderId="0" xfId="0" applyFont="1" applyFill="1" applyBorder="1"/>
    <xf numFmtId="0" fontId="0" fillId="6" borderId="122" xfId="0" applyFill="1" applyBorder="1"/>
    <xf numFmtId="0" fontId="0" fillId="6" borderId="124" xfId="0" applyFill="1" applyBorder="1"/>
    <xf numFmtId="0" fontId="0" fillId="6" borderId="125" xfId="0" applyFill="1" applyBorder="1"/>
    <xf numFmtId="0" fontId="0" fillId="6" borderId="126" xfId="0" applyFill="1" applyBorder="1"/>
    <xf numFmtId="0" fontId="0" fillId="0" borderId="125" xfId="0" applyBorder="1"/>
    <xf numFmtId="0" fontId="0" fillId="0" borderId="126" xfId="0" applyBorder="1"/>
    <xf numFmtId="0" fontId="0" fillId="0" borderId="125" xfId="0" applyBorder="1" applyAlignment="1">
      <alignment vertical="center"/>
    </xf>
    <xf numFmtId="0" fontId="0" fillId="0" borderId="126" xfId="0" applyBorder="1" applyAlignment="1">
      <alignment vertical="center"/>
    </xf>
    <xf numFmtId="0" fontId="0" fillId="0" borderId="127" xfId="0" applyBorder="1"/>
    <xf numFmtId="0" fontId="0" fillId="0" borderId="128" xfId="0" applyBorder="1" applyAlignment="1">
      <alignment horizontal="right"/>
    </xf>
    <xf numFmtId="0" fontId="0" fillId="0" borderId="128" xfId="0" applyBorder="1" applyAlignment="1">
      <alignment horizontal="center"/>
    </xf>
    <xf numFmtId="9" fontId="0" fillId="0" borderId="128" xfId="1" applyNumberFormat="1" applyFont="1" applyBorder="1" applyAlignment="1">
      <alignment horizontal="center"/>
    </xf>
    <xf numFmtId="9" fontId="0" fillId="0" borderId="128" xfId="1" applyFont="1" applyBorder="1" applyAlignment="1">
      <alignment horizontal="center"/>
    </xf>
    <xf numFmtId="0" fontId="0" fillId="0" borderId="128" xfId="0" applyBorder="1"/>
    <xf numFmtId="0" fontId="0" fillId="0" borderId="129" xfId="0" applyBorder="1"/>
    <xf numFmtId="0" fontId="2" fillId="0" borderId="0" xfId="0" applyFont="1" applyAlignment="1" applyProtection="1">
      <protection locked="0"/>
    </xf>
    <xf numFmtId="0" fontId="38" fillId="20" borderId="0" xfId="3" applyFont="1" applyFill="1" applyAlignment="1">
      <alignment horizontal="center" vertical="center"/>
    </xf>
    <xf numFmtId="165" fontId="8" fillId="5" borderId="19" xfId="0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5" fontId="2" fillId="5" borderId="20" xfId="0" applyNumberFormat="1" applyFont="1" applyFill="1" applyBorder="1" applyAlignment="1">
      <alignment horizontal="center" vertical="center"/>
    </xf>
    <xf numFmtId="165" fontId="8" fillId="5" borderId="5" xfId="0" applyNumberFormat="1" applyFont="1" applyFill="1" applyBorder="1" applyAlignment="1">
      <alignment horizontal="center" vertical="center"/>
    </xf>
    <xf numFmtId="165" fontId="8" fillId="5" borderId="6" xfId="0" applyNumberFormat="1" applyFont="1" applyFill="1" applyBorder="1" applyAlignment="1">
      <alignment horizontal="center" vertical="center"/>
    </xf>
    <xf numFmtId="165" fontId="2" fillId="5" borderId="7" xfId="0" applyNumberFormat="1" applyFont="1" applyFill="1" applyBorder="1" applyAlignment="1">
      <alignment horizontal="center" vertical="center"/>
    </xf>
    <xf numFmtId="165" fontId="8" fillId="5" borderId="12" xfId="0" applyNumberFormat="1" applyFont="1" applyFill="1" applyBorder="1" applyAlignment="1">
      <alignment horizontal="center" vertical="center"/>
    </xf>
    <xf numFmtId="165" fontId="8" fillId="5" borderId="9" xfId="0" applyNumberFormat="1" applyFont="1" applyFill="1" applyBorder="1" applyAlignment="1">
      <alignment horizontal="center" vertical="center"/>
    </xf>
    <xf numFmtId="165" fontId="8" fillId="5" borderId="10" xfId="0" applyNumberFormat="1" applyFont="1" applyFill="1" applyBorder="1" applyAlignment="1">
      <alignment horizontal="center" vertical="center"/>
    </xf>
    <xf numFmtId="165" fontId="8" fillId="5" borderId="44" xfId="0" applyNumberFormat="1" applyFont="1" applyFill="1" applyBorder="1" applyAlignment="1">
      <alignment horizontal="center" vertical="center"/>
    </xf>
    <xf numFmtId="165" fontId="2" fillId="5" borderId="31" xfId="0" applyNumberFormat="1" applyFont="1" applyFill="1" applyBorder="1" applyAlignment="1">
      <alignment horizontal="center" vertical="center"/>
    </xf>
    <xf numFmtId="165" fontId="22" fillId="5" borderId="40" xfId="0" applyNumberFormat="1" applyFont="1" applyFill="1" applyBorder="1" applyAlignment="1">
      <alignment horizontal="center" vertical="center"/>
    </xf>
    <xf numFmtId="165" fontId="22" fillId="5" borderId="41" xfId="0" applyNumberFormat="1" applyFont="1" applyFill="1" applyBorder="1" applyAlignment="1">
      <alignment horizontal="center" vertical="center"/>
    </xf>
    <xf numFmtId="165" fontId="8" fillId="0" borderId="37" xfId="0" applyNumberFormat="1" applyFont="1" applyBorder="1" applyAlignment="1" applyProtection="1">
      <alignment horizontal="center" vertical="center"/>
      <protection locked="0"/>
    </xf>
    <xf numFmtId="165" fontId="2" fillId="18" borderId="13" xfId="0" applyNumberFormat="1" applyFont="1" applyFill="1" applyBorder="1" applyAlignment="1" applyProtection="1">
      <alignment horizontal="center" vertical="center"/>
    </xf>
    <xf numFmtId="166" fontId="0" fillId="0" borderId="35" xfId="0" applyNumberFormat="1" applyFont="1" applyFill="1" applyBorder="1" applyAlignment="1">
      <alignment horizontal="center"/>
    </xf>
    <xf numFmtId="166" fontId="0" fillId="0" borderId="6" xfId="0" applyNumberFormat="1" applyFont="1" applyFill="1" applyBorder="1" applyAlignment="1">
      <alignment horizontal="center"/>
    </xf>
    <xf numFmtId="166" fontId="0" fillId="0" borderId="7" xfId="0" applyNumberFormat="1" applyFont="1" applyFill="1" applyBorder="1" applyAlignment="1">
      <alignment horizontal="center"/>
    </xf>
    <xf numFmtId="166" fontId="0" fillId="0" borderId="3" xfId="0" applyNumberFormat="1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166" fontId="0" fillId="0" borderId="13" xfId="0" applyNumberFormat="1" applyFont="1" applyFill="1" applyBorder="1" applyAlignment="1">
      <alignment horizontal="center"/>
    </xf>
    <xf numFmtId="166" fontId="0" fillId="0" borderId="34" xfId="0" applyNumberFormat="1" applyFont="1" applyFill="1" applyBorder="1" applyAlignment="1">
      <alignment horizontal="center"/>
    </xf>
    <xf numFmtId="166" fontId="0" fillId="0" borderId="10" xfId="0" applyNumberFormat="1" applyFont="1" applyFill="1" applyBorder="1" applyAlignment="1">
      <alignment horizontal="center"/>
    </xf>
    <xf numFmtId="166" fontId="0" fillId="0" borderId="11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 indent="1"/>
    </xf>
    <xf numFmtId="9" fontId="2" fillId="7" borderId="14" xfId="1" applyFont="1" applyFill="1" applyBorder="1" applyAlignment="1">
      <alignment horizontal="center"/>
    </xf>
    <xf numFmtId="9" fontId="2" fillId="7" borderId="15" xfId="1" applyFont="1" applyFill="1" applyBorder="1" applyAlignment="1">
      <alignment horizontal="center"/>
    </xf>
    <xf numFmtId="9" fontId="2" fillId="7" borderId="16" xfId="1" applyFont="1" applyFill="1" applyBorder="1" applyAlignment="1">
      <alignment horizontal="center"/>
    </xf>
    <xf numFmtId="165" fontId="8" fillId="5" borderId="41" xfId="0" applyNumberFormat="1" applyFont="1" applyFill="1" applyBorder="1" applyAlignment="1" applyProtection="1">
      <alignment vertical="center"/>
      <protection hidden="1"/>
    </xf>
    <xf numFmtId="165" fontId="8" fillId="5" borderId="13" xfId="0" applyNumberFormat="1" applyFont="1" applyFill="1" applyBorder="1" applyAlignment="1" applyProtection="1">
      <alignment vertical="center"/>
      <protection hidden="1"/>
    </xf>
    <xf numFmtId="165" fontId="8" fillId="5" borderId="67" xfId="0" applyNumberFormat="1" applyFont="1" applyFill="1" applyBorder="1" applyAlignment="1" applyProtection="1">
      <alignment vertical="center"/>
      <protection hidden="1"/>
    </xf>
    <xf numFmtId="165" fontId="8" fillId="5" borderId="25" xfId="0" applyNumberFormat="1" applyFont="1" applyFill="1" applyBorder="1" applyAlignment="1" applyProtection="1">
      <alignment vertical="center"/>
      <protection hidden="1"/>
    </xf>
    <xf numFmtId="165" fontId="8" fillId="5" borderId="62" xfId="0" applyNumberFormat="1" applyFont="1" applyFill="1" applyBorder="1" applyAlignment="1" applyProtection="1">
      <alignment vertical="center"/>
      <protection hidden="1"/>
    </xf>
    <xf numFmtId="165" fontId="2" fillId="18" borderId="72" xfId="0" applyNumberFormat="1" applyFont="1" applyFill="1" applyBorder="1" applyAlignment="1" applyProtection="1">
      <alignment horizontal="center" vertical="center"/>
    </xf>
    <xf numFmtId="165" fontId="8" fillId="5" borderId="10" xfId="0" applyNumberFormat="1" applyFont="1" applyFill="1" applyBorder="1" applyAlignment="1" applyProtection="1">
      <alignment vertical="center"/>
      <protection hidden="1"/>
    </xf>
    <xf numFmtId="165" fontId="17" fillId="7" borderId="14" xfId="0" applyNumberFormat="1" applyFont="1" applyFill="1" applyBorder="1" applyAlignment="1" applyProtection="1">
      <alignment horizontal="center" vertical="center"/>
    </xf>
    <xf numFmtId="165" fontId="17" fillId="7" borderId="27" xfId="0" applyNumberFormat="1" applyFont="1" applyFill="1" applyBorder="1" applyAlignment="1" applyProtection="1">
      <alignment horizontal="center" vertical="center"/>
    </xf>
    <xf numFmtId="165" fontId="17" fillId="7" borderId="28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wrapText="1"/>
    </xf>
    <xf numFmtId="0" fontId="15" fillId="0" borderId="13" xfId="0" applyFont="1" applyBorder="1" applyAlignment="1">
      <alignment wrapText="1"/>
    </xf>
    <xf numFmtId="165" fontId="26" fillId="7" borderId="6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165" fontId="26" fillId="7" borderId="5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2" fillId="6" borderId="107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4" fillId="10" borderId="88" xfId="0" applyFont="1" applyFill="1" applyBorder="1" applyAlignment="1">
      <alignment horizontal="center" vertical="center" wrapText="1"/>
    </xf>
    <xf numFmtId="0" fontId="14" fillId="10" borderId="89" xfId="0" applyFont="1" applyFill="1" applyBorder="1" applyAlignment="1">
      <alignment horizontal="center" vertical="center" wrapText="1"/>
    </xf>
    <xf numFmtId="0" fontId="14" fillId="10" borderId="91" xfId="0" applyFont="1" applyFill="1" applyBorder="1" applyAlignment="1">
      <alignment horizontal="center" vertical="center" wrapText="1"/>
    </xf>
    <xf numFmtId="0" fontId="14" fillId="9" borderId="96" xfId="0" applyFont="1" applyFill="1" applyBorder="1" applyAlignment="1">
      <alignment horizontal="center" vertical="center" wrapText="1"/>
    </xf>
    <xf numFmtId="0" fontId="14" fillId="9" borderId="89" xfId="0" applyFont="1" applyFill="1" applyBorder="1" applyAlignment="1">
      <alignment horizontal="center" vertical="center" wrapText="1"/>
    </xf>
    <xf numFmtId="0" fontId="14" fillId="9" borderId="97" xfId="0" applyFont="1" applyFill="1" applyBorder="1" applyAlignment="1">
      <alignment horizontal="center" vertical="center" wrapText="1"/>
    </xf>
    <xf numFmtId="0" fontId="14" fillId="6" borderId="94" xfId="0" applyFont="1" applyFill="1" applyBorder="1" applyAlignment="1">
      <alignment horizontal="center" vertical="center" wrapText="1"/>
    </xf>
    <xf numFmtId="0" fontId="14" fillId="6" borderId="89" xfId="0" applyFont="1" applyFill="1" applyBorder="1" applyAlignment="1">
      <alignment horizontal="center" vertical="center" wrapText="1"/>
    </xf>
    <xf numFmtId="0" fontId="14" fillId="6" borderId="91" xfId="0" applyFont="1" applyFill="1" applyBorder="1" applyAlignment="1">
      <alignment horizontal="center" vertical="center" wrapText="1"/>
    </xf>
    <xf numFmtId="0" fontId="14" fillId="15" borderId="96" xfId="0" applyFont="1" applyFill="1" applyBorder="1" applyAlignment="1">
      <alignment horizontal="center" vertical="center" wrapText="1"/>
    </xf>
    <xf numFmtId="0" fontId="14" fillId="15" borderId="89" xfId="0" applyFont="1" applyFill="1" applyBorder="1" applyAlignment="1">
      <alignment horizontal="center" vertical="center" wrapText="1"/>
    </xf>
    <xf numFmtId="0" fontId="14" fillId="15" borderId="97" xfId="0" applyFont="1" applyFill="1" applyBorder="1" applyAlignment="1">
      <alignment horizontal="center" vertical="center" wrapText="1"/>
    </xf>
    <xf numFmtId="0" fontId="14" fillId="14" borderId="94" xfId="0" applyFont="1" applyFill="1" applyBorder="1" applyAlignment="1">
      <alignment horizontal="center" vertical="center" wrapText="1"/>
    </xf>
    <xf numFmtId="0" fontId="14" fillId="14" borderId="89" xfId="0" applyFont="1" applyFill="1" applyBorder="1" applyAlignment="1">
      <alignment horizontal="center" vertical="center" wrapText="1"/>
    </xf>
    <xf numFmtId="0" fontId="14" fillId="14" borderId="90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 applyProtection="1">
      <alignment horizontal="right" vertical="center" wrapText="1"/>
    </xf>
    <xf numFmtId="0" fontId="20" fillId="7" borderId="70" xfId="0" applyFont="1" applyFill="1" applyBorder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6" fillId="18" borderId="21" xfId="0" applyFont="1" applyFill="1" applyBorder="1" applyAlignment="1" applyProtection="1">
      <alignment horizontal="center" vertical="center"/>
    </xf>
    <xf numFmtId="0" fontId="6" fillId="18" borderId="55" xfId="0" applyFont="1" applyFill="1" applyBorder="1" applyAlignment="1" applyProtection="1">
      <alignment horizontal="center" vertical="center"/>
    </xf>
    <xf numFmtId="0" fontId="6" fillId="18" borderId="49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right" vertical="center" wrapText="1"/>
    </xf>
    <xf numFmtId="0" fontId="20" fillId="7" borderId="70" xfId="0" applyFont="1" applyFill="1" applyBorder="1" applyAlignment="1">
      <alignment horizontal="right" vertical="center" wrapText="1"/>
    </xf>
    <xf numFmtId="0" fontId="20" fillId="7" borderId="32" xfId="0" applyFont="1" applyFill="1" applyBorder="1" applyAlignment="1">
      <alignment horizontal="right" vertical="center" wrapText="1"/>
    </xf>
    <xf numFmtId="0" fontId="20" fillId="7" borderId="33" xfId="0" applyFont="1" applyFill="1" applyBorder="1" applyAlignment="1">
      <alignment horizontal="right" vertical="center" wrapText="1"/>
    </xf>
    <xf numFmtId="0" fontId="6" fillId="18" borderId="21" xfId="0" applyFont="1" applyFill="1" applyBorder="1" applyAlignment="1">
      <alignment horizontal="center" vertical="center" wrapText="1"/>
    </xf>
    <xf numFmtId="0" fontId="6" fillId="18" borderId="55" xfId="0" applyFont="1" applyFill="1" applyBorder="1" applyAlignment="1">
      <alignment horizontal="center" vertical="center"/>
    </xf>
    <xf numFmtId="0" fontId="6" fillId="18" borderId="49" xfId="0" applyFont="1" applyFill="1" applyBorder="1" applyAlignment="1">
      <alignment horizontal="center" vertical="center"/>
    </xf>
    <xf numFmtId="0" fontId="6" fillId="12" borderId="21" xfId="0" applyFont="1" applyFill="1" applyBorder="1" applyAlignment="1">
      <alignment horizontal="center" vertical="center"/>
    </xf>
    <xf numFmtId="0" fontId="6" fillId="12" borderId="55" xfId="0" applyFont="1" applyFill="1" applyBorder="1" applyAlignment="1">
      <alignment horizontal="center" vertical="center"/>
    </xf>
    <xf numFmtId="0" fontId="6" fillId="12" borderId="49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17" fillId="6" borderId="115" xfId="0" applyFont="1" applyFill="1" applyBorder="1" applyAlignment="1">
      <alignment horizontal="left" vertical="center"/>
    </xf>
    <xf numFmtId="0" fontId="17" fillId="6" borderId="0" xfId="0" applyFont="1" applyFill="1" applyBorder="1" applyAlignment="1">
      <alignment horizontal="left" vertical="center"/>
    </xf>
    <xf numFmtId="0" fontId="2" fillId="6" borderId="123" xfId="0" applyFont="1" applyFill="1" applyBorder="1" applyAlignment="1">
      <alignment vertical="center"/>
    </xf>
    <xf numFmtId="0" fontId="2" fillId="6" borderId="115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5" fillId="12" borderId="23" xfId="0" applyFont="1" applyFill="1" applyBorder="1" applyAlignment="1">
      <alignment horizontal="center" vertical="center"/>
    </xf>
    <xf numFmtId="0" fontId="5" fillId="12" borderId="59" xfId="0" applyFont="1" applyFill="1" applyBorder="1" applyAlignment="1">
      <alignment horizontal="center" vertical="center"/>
    </xf>
    <xf numFmtId="0" fontId="5" fillId="12" borderId="65" xfId="0" applyFont="1" applyFill="1" applyBorder="1" applyAlignment="1">
      <alignment horizontal="center" vertical="center"/>
    </xf>
    <xf numFmtId="0" fontId="5" fillId="18" borderId="23" xfId="0" applyFont="1" applyFill="1" applyBorder="1" applyAlignment="1">
      <alignment horizontal="center" vertical="center"/>
    </xf>
    <xf numFmtId="0" fontId="5" fillId="18" borderId="59" xfId="0" applyFont="1" applyFill="1" applyBorder="1" applyAlignment="1">
      <alignment horizontal="center" vertical="center"/>
    </xf>
    <xf numFmtId="0" fontId="5" fillId="18" borderId="65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0" fontId="5" fillId="14" borderId="23" xfId="0" applyFont="1" applyFill="1" applyBorder="1" applyAlignment="1">
      <alignment horizontal="center" vertical="center"/>
    </xf>
    <xf numFmtId="0" fontId="5" fillId="14" borderId="59" xfId="0" applyFont="1" applyFill="1" applyBorder="1" applyAlignment="1">
      <alignment horizontal="center" vertical="center"/>
    </xf>
    <xf numFmtId="0" fontId="5" fillId="14" borderId="65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center" vertical="center"/>
    </xf>
    <xf numFmtId="0" fontId="6" fillId="14" borderId="23" xfId="0" applyFont="1" applyFill="1" applyBorder="1" applyAlignment="1">
      <alignment horizontal="center" vertical="center"/>
    </xf>
    <xf numFmtId="0" fontId="6" fillId="14" borderId="59" xfId="0" applyFont="1" applyFill="1" applyBorder="1" applyAlignment="1">
      <alignment horizontal="center" vertical="center"/>
    </xf>
    <xf numFmtId="0" fontId="6" fillId="14" borderId="65" xfId="0" applyFont="1" applyFill="1" applyBorder="1" applyAlignment="1">
      <alignment horizontal="center" vertical="center"/>
    </xf>
    <xf numFmtId="0" fontId="6" fillId="15" borderId="23" xfId="0" applyFont="1" applyFill="1" applyBorder="1" applyAlignment="1">
      <alignment horizontal="center" vertical="center"/>
    </xf>
    <xf numFmtId="0" fontId="6" fillId="15" borderId="59" xfId="0" applyFont="1" applyFill="1" applyBorder="1" applyAlignment="1">
      <alignment horizontal="center" vertical="center"/>
    </xf>
    <xf numFmtId="0" fontId="6" fillId="15" borderId="65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5" fillId="15" borderId="59" xfId="0" applyFont="1" applyFill="1" applyBorder="1" applyAlignment="1">
      <alignment horizontal="center" vertical="center"/>
    </xf>
    <xf numFmtId="0" fontId="5" fillId="15" borderId="65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6" fillId="10" borderId="59" xfId="0" applyFont="1" applyFill="1" applyBorder="1" applyAlignment="1">
      <alignment horizontal="center" vertical="center"/>
    </xf>
    <xf numFmtId="0" fontId="6" fillId="10" borderId="65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/>
    </xf>
    <xf numFmtId="0" fontId="6" fillId="9" borderId="59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10" borderId="59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5" fillId="9" borderId="59" xfId="0" applyFont="1" applyFill="1" applyBorder="1" applyAlignment="1">
      <alignment horizontal="center" vertical="center"/>
    </xf>
    <xf numFmtId="0" fontId="5" fillId="9" borderId="65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59" xfId="0" applyFont="1" applyFill="1" applyBorder="1" applyAlignment="1">
      <alignment horizontal="center" vertical="center"/>
    </xf>
    <xf numFmtId="0" fontId="5" fillId="6" borderId="6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6" fillId="13" borderId="14" xfId="0" applyFont="1" applyFill="1" applyBorder="1" applyAlignment="1">
      <alignment horizontal="center" vertical="center" wrapText="1"/>
    </xf>
    <xf numFmtId="0" fontId="16" fillId="13" borderId="50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49" xfId="0" applyFont="1" applyFill="1" applyBorder="1" applyAlignment="1">
      <alignment horizontal="right" vertical="center" wrapText="1"/>
    </xf>
    <xf numFmtId="0" fontId="3" fillId="5" borderId="35" xfId="0" applyFont="1" applyFill="1" applyBorder="1" applyAlignment="1">
      <alignment horizontal="center" vertical="center"/>
    </xf>
    <xf numFmtId="166" fontId="0" fillId="7" borderId="23" xfId="1" applyNumberFormat="1" applyFont="1" applyFill="1" applyBorder="1" applyAlignment="1">
      <alignment horizontal="center"/>
    </xf>
    <xf numFmtId="166" fontId="0" fillId="7" borderId="65" xfId="1" applyNumberFormat="1" applyFont="1" applyFill="1" applyBorder="1" applyAlignment="1">
      <alignment horizontal="center"/>
    </xf>
    <xf numFmtId="166" fontId="0" fillId="7" borderId="17" xfId="1" applyNumberFormat="1" applyFont="1" applyFill="1" applyBorder="1" applyAlignment="1">
      <alignment horizontal="center"/>
    </xf>
    <xf numFmtId="166" fontId="0" fillId="7" borderId="57" xfId="1" applyNumberFormat="1" applyFont="1" applyFill="1" applyBorder="1" applyAlignment="1">
      <alignment horizontal="center"/>
    </xf>
    <xf numFmtId="0" fontId="25" fillId="0" borderId="55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55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top" wrapText="1"/>
    </xf>
    <xf numFmtId="0" fontId="2" fillId="12" borderId="32" xfId="0" applyFont="1" applyFill="1" applyBorder="1" applyAlignment="1">
      <alignment horizontal="center" vertical="center"/>
    </xf>
    <xf numFmtId="0" fontId="2" fillId="12" borderId="48" xfId="0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16" fillId="13" borderId="32" xfId="0" applyFont="1" applyFill="1" applyBorder="1" applyAlignment="1">
      <alignment horizontal="center" vertical="center" wrapText="1"/>
    </xf>
    <xf numFmtId="0" fontId="16" fillId="13" borderId="33" xfId="0" applyFont="1" applyFill="1" applyBorder="1" applyAlignment="1">
      <alignment horizontal="center" vertical="center" wrapText="1"/>
    </xf>
    <xf numFmtId="0" fontId="2" fillId="11" borderId="32" xfId="0" applyFont="1" applyFill="1" applyBorder="1" applyAlignment="1">
      <alignment horizontal="center" vertical="center"/>
    </xf>
    <xf numFmtId="0" fontId="2" fillId="11" borderId="48" xfId="0" applyFont="1" applyFill="1" applyBorder="1" applyAlignment="1">
      <alignment horizontal="center" vertical="center"/>
    </xf>
    <xf numFmtId="0" fontId="2" fillId="11" borderId="33" xfId="0" applyFont="1" applyFill="1" applyBorder="1" applyAlignment="1">
      <alignment horizontal="center" vertical="center"/>
    </xf>
    <xf numFmtId="166" fontId="0" fillId="7" borderId="8" xfId="1" applyNumberFormat="1" applyFont="1" applyFill="1" applyBorder="1" applyAlignment="1">
      <alignment horizontal="center"/>
    </xf>
    <xf numFmtId="166" fontId="0" fillId="7" borderId="70" xfId="1" applyNumberFormat="1" applyFont="1" applyFill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3" fillId="5" borderId="32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</cellXfs>
  <cellStyles count="4">
    <cellStyle name="Hiperligação" xfId="3" builtinId="8"/>
    <cellStyle name="Normal" xfId="0" builtinId="0"/>
    <cellStyle name="Percentagem" xfId="1" builtinId="5"/>
    <cellStyle name="Vírgula" xfId="2" builtinId="3"/>
  </cellStyles>
  <dxfs count="409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7" tint="0.59996337778862885"/>
      </font>
    </dxf>
    <dxf>
      <font>
        <color theme="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7" tint="0.59996337778862885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7" tint="0.7999816888943144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7" tint="0.59996337778862885"/>
      </font>
    </dxf>
    <dxf>
      <font>
        <b/>
        <i/>
        <color rgb="FFFF000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7" tint="0.59996337778862885"/>
      </font>
    </dxf>
    <dxf>
      <font>
        <b/>
        <i val="0"/>
        <color rgb="FFFF0000"/>
      </font>
    </dxf>
    <dxf>
      <font>
        <color theme="4" tint="0.59996337778862885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4" tint="0.59996337778862885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4" tint="0.59996337778862885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4" tint="0.59996337778862885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4" tint="0.59996337778862885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5" tint="0.79998168889431442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5" tint="0.79998168889431442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5" tint="0.79998168889431442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5" tint="0.79998168889431442"/>
      </font>
    </dxf>
    <dxf>
      <font>
        <b/>
        <i/>
        <color rgb="FFFF0000"/>
      </font>
    </dxf>
    <dxf>
      <font>
        <b/>
        <i/>
        <color rgb="FFFF0000"/>
      </font>
    </dxf>
    <dxf>
      <font>
        <color theme="0" tint="-4.9989318521683403E-2"/>
      </font>
    </dxf>
    <dxf>
      <font>
        <b/>
        <i/>
        <color rgb="FFFF000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7" tint="0.59996337778862885"/>
      </font>
    </dxf>
    <dxf>
      <font>
        <color theme="5" tint="0.39994506668294322"/>
      </font>
    </dxf>
    <dxf>
      <font>
        <b/>
        <i/>
        <color rgb="FFFF0000"/>
      </font>
    </dxf>
    <dxf>
      <font>
        <color theme="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7" tint="0.59996337778862885"/>
      </font>
    </dxf>
    <dxf>
      <font>
        <color theme="5" tint="0.39994506668294322"/>
      </font>
    </dxf>
    <dxf>
      <font>
        <color theme="4" tint="0.39994506668294322"/>
      </font>
    </dxf>
    <dxf>
      <font>
        <color theme="0"/>
      </font>
    </dxf>
    <dxf>
      <font>
        <color theme="0" tint="-4.9989318521683403E-2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5" tint="0.79998168889431442"/>
      </font>
    </dxf>
    <dxf>
      <font>
        <color theme="4" tint="0.59996337778862885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5" tint="0.39994506668294322"/>
      </font>
    </dxf>
    <dxf>
      <font>
        <color theme="4" tint="0.3999450666829432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/>
        <color rgb="FFFF0000"/>
      </font>
    </dxf>
    <dxf>
      <font>
        <color theme="0" tint="-4.9989318521683403E-2"/>
      </font>
    </dxf>
    <dxf>
      <font>
        <b/>
        <i/>
        <color rgb="FFFF000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7" tint="0.59996337778862885"/>
      </font>
    </dxf>
    <dxf>
      <font>
        <b/>
        <i/>
        <color rgb="FFFF0000"/>
      </font>
    </dxf>
    <dxf>
      <font>
        <color theme="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7" tint="0.59996337778862885"/>
      </font>
    </dxf>
    <dxf>
      <font>
        <color theme="5" tint="0.39994506668294322"/>
      </font>
    </dxf>
    <dxf>
      <font>
        <color theme="4" tint="0.39994506668294322"/>
      </font>
    </dxf>
    <dxf>
      <font>
        <color theme="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5" tint="0.39994506668294322"/>
      </font>
    </dxf>
    <dxf>
      <font>
        <color theme="4" tint="0.39994506668294322"/>
      </font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/>
        <color rgb="FFFF000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7" tint="0.79998168889431442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7" tint="0.7999816888943144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7" tint="0.79998168889431442"/>
      </font>
    </dxf>
    <dxf>
      <font>
        <b/>
        <i/>
        <color rgb="FFFF0000"/>
      </font>
    </dxf>
    <dxf>
      <font>
        <color theme="0" tint="-4.9989318521683403E-2"/>
      </font>
    </dxf>
    <dxf>
      <font>
        <b/>
        <i/>
        <color rgb="FFFF0000"/>
      </font>
    </dxf>
    <dxf>
      <font>
        <color theme="0" tint="-4.9989318521683403E-2"/>
      </font>
    </dxf>
    <dxf>
      <font>
        <b/>
        <i/>
        <color rgb="FFFF000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color theme="7" tint="0.59996337778862885"/>
      </font>
    </dxf>
    <dxf>
      <font>
        <color theme="5" tint="0.39994506668294322"/>
      </font>
    </dxf>
    <dxf>
      <font>
        <color theme="4" tint="0.39994506668294322"/>
      </font>
    </dxf>
    <dxf>
      <font>
        <color theme="0"/>
      </font>
    </dxf>
    <dxf>
      <font>
        <color theme="0" tint="-4.9989318521683403E-2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5" tint="0.79998168889431442"/>
      </font>
    </dxf>
    <dxf>
      <font>
        <color theme="4" tint="0.59996337778862885"/>
      </font>
    </dxf>
    <dxf>
      <font>
        <color theme="0" tint="-4.9989318521683403E-2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7" tint="0.59996337778862885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theme="5" tint="0.79998168889431442"/>
      </font>
    </dxf>
    <dxf>
      <font>
        <color theme="5" tint="0.39994506668294322"/>
      </font>
    </dxf>
    <dxf>
      <font>
        <color theme="4" tint="0.39994506668294322"/>
      </font>
    </dxf>
    <dxf>
      <font>
        <color theme="0"/>
      </font>
    </dxf>
    <dxf>
      <font>
        <color theme="0" tint="-4.9989318521683403E-2"/>
      </font>
    </dxf>
    <dxf>
      <font>
        <color theme="7" tint="0.59996337778862885"/>
      </font>
    </dxf>
    <dxf>
      <font>
        <color theme="7" tint="0.59996337778862885"/>
      </font>
    </dxf>
    <dxf>
      <font>
        <color theme="5" tint="0.39994506668294322"/>
      </font>
    </dxf>
    <dxf>
      <font>
        <color theme="5" tint="0.39994506668294322"/>
      </font>
    </dxf>
    <dxf>
      <font>
        <color theme="7" tint="0.79998168889431442"/>
      </font>
    </dxf>
    <dxf>
      <font>
        <color theme="4" tint="0.59996337778862885"/>
      </font>
    </dxf>
    <dxf>
      <font>
        <color theme="4" tint="0.39994506668294322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color rgb="FFFF0000"/>
      </font>
    </dxf>
    <dxf>
      <font>
        <b val="0"/>
        <i val="0"/>
        <strike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  <dxf>
      <font>
        <b val="0"/>
        <i val="0"/>
        <color rgb="FFFF0000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colors>
    <mruColors>
      <color rgb="FFDDE4F3"/>
      <color rgb="FFF6D8AC"/>
      <color rgb="FFFCFCB6"/>
      <color rgb="FFDDF3FB"/>
      <color rgb="FFFFCCFF"/>
      <color rgb="FFD8F8E5"/>
      <color rgb="FFE2FAEC"/>
      <color rgb="FFF4F9F1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8F400-B13A-4A24-BEAE-3B8EC6712E59}">
  <dimension ref="C2:E29"/>
  <sheetViews>
    <sheetView showGridLines="0" topLeftCell="A11" zoomScaleNormal="100" workbookViewId="0">
      <selection activeCell="D19" sqref="D19"/>
    </sheetView>
  </sheetViews>
  <sheetFormatPr defaultRowHeight="15" x14ac:dyDescent="0.25"/>
  <cols>
    <col min="1" max="1" width="1.85546875" customWidth="1"/>
    <col min="3" max="3" width="14.85546875" customWidth="1"/>
    <col min="4" max="4" width="80.5703125" customWidth="1"/>
    <col min="5" max="5" width="23" bestFit="1" customWidth="1"/>
  </cols>
  <sheetData>
    <row r="2" spans="4:5" ht="15.75" x14ac:dyDescent="0.25">
      <c r="D2" s="474" t="s">
        <v>248</v>
      </c>
    </row>
    <row r="3" spans="4:5" ht="13.5" customHeight="1" thickBot="1" x14ac:dyDescent="0.3"/>
    <row r="4" spans="4:5" ht="22.5" customHeight="1" thickBot="1" x14ac:dyDescent="0.3">
      <c r="D4" s="475" t="s">
        <v>247</v>
      </c>
    </row>
    <row r="5" spans="4:5" x14ac:dyDescent="0.25">
      <c r="D5" s="476" t="s">
        <v>40</v>
      </c>
    </row>
    <row r="6" spans="4:5" x14ac:dyDescent="0.25">
      <c r="D6" s="477" t="s">
        <v>41</v>
      </c>
    </row>
    <row r="7" spans="4:5" x14ac:dyDescent="0.25">
      <c r="D7" s="477" t="s">
        <v>42</v>
      </c>
    </row>
    <row r="8" spans="4:5" x14ac:dyDescent="0.25">
      <c r="D8" s="477" t="s">
        <v>46</v>
      </c>
    </row>
    <row r="9" spans="4:5" ht="15.75" thickBot="1" x14ac:dyDescent="0.3">
      <c r="D9" s="478" t="s">
        <v>47</v>
      </c>
    </row>
    <row r="10" spans="4:5" ht="8.25" customHeight="1" thickBot="1" x14ac:dyDescent="0.3">
      <c r="D10" s="4"/>
    </row>
    <row r="11" spans="4:5" ht="20.25" customHeight="1" thickBot="1" x14ac:dyDescent="0.3">
      <c r="D11" s="473" t="s">
        <v>243</v>
      </c>
      <c r="E11" s="480" t="s">
        <v>249</v>
      </c>
    </row>
    <row r="12" spans="4:5" ht="19.5" customHeight="1" x14ac:dyDescent="0.25">
      <c r="D12" s="562" t="s">
        <v>257</v>
      </c>
      <c r="E12" s="483" t="s">
        <v>250</v>
      </c>
    </row>
    <row r="13" spans="4:5" s="2" customFormat="1" ht="19.5" customHeight="1" x14ac:dyDescent="0.25">
      <c r="D13" s="562" t="s">
        <v>258</v>
      </c>
      <c r="E13" s="484" t="s">
        <v>250</v>
      </c>
    </row>
    <row r="14" spans="4:5" s="2" customFormat="1" ht="19.5" customHeight="1" x14ac:dyDescent="0.25">
      <c r="D14" s="562" t="s">
        <v>259</v>
      </c>
      <c r="E14" s="484" t="s">
        <v>250</v>
      </c>
    </row>
    <row r="15" spans="4:5" s="2" customFormat="1" ht="19.5" customHeight="1" x14ac:dyDescent="0.25">
      <c r="D15" s="562" t="s">
        <v>260</v>
      </c>
      <c r="E15" s="484" t="s">
        <v>250</v>
      </c>
    </row>
    <row r="16" spans="4:5" s="2" customFormat="1" ht="19.5" customHeight="1" x14ac:dyDescent="0.25">
      <c r="D16" s="562" t="s">
        <v>261</v>
      </c>
      <c r="E16" s="484" t="s">
        <v>250</v>
      </c>
    </row>
    <row r="17" spans="3:5" s="2" customFormat="1" ht="19.5" customHeight="1" x14ac:dyDescent="0.25">
      <c r="D17" s="562" t="s">
        <v>262</v>
      </c>
      <c r="E17" s="484" t="s">
        <v>2</v>
      </c>
    </row>
    <row r="18" spans="3:5" s="2" customFormat="1" ht="19.5" customHeight="1" x14ac:dyDescent="0.25">
      <c r="D18" s="562" t="s">
        <v>263</v>
      </c>
      <c r="E18" s="484" t="s">
        <v>2</v>
      </c>
    </row>
    <row r="19" spans="3:5" s="2" customFormat="1" ht="19.5" customHeight="1" x14ac:dyDescent="0.25">
      <c r="D19" s="562" t="s">
        <v>264</v>
      </c>
      <c r="E19" s="484" t="s">
        <v>2</v>
      </c>
    </row>
    <row r="20" spans="3:5" s="2" customFormat="1" ht="19.5" customHeight="1" x14ac:dyDescent="0.25">
      <c r="D20" s="562" t="s">
        <v>265</v>
      </c>
      <c r="E20" s="484" t="s">
        <v>251</v>
      </c>
    </row>
    <row r="21" spans="3:5" s="2" customFormat="1" ht="19.5" customHeight="1" x14ac:dyDescent="0.25">
      <c r="D21" s="562" t="s">
        <v>266</v>
      </c>
      <c r="E21" s="484" t="s">
        <v>251</v>
      </c>
    </row>
    <row r="22" spans="3:5" s="2" customFormat="1" ht="19.5" customHeight="1" x14ac:dyDescent="0.25">
      <c r="D22" s="562" t="s">
        <v>267</v>
      </c>
      <c r="E22" s="484" t="s">
        <v>251</v>
      </c>
    </row>
    <row r="23" spans="3:5" s="2" customFormat="1" ht="19.5" customHeight="1" x14ac:dyDescent="0.25">
      <c r="D23" s="562" t="s">
        <v>268</v>
      </c>
      <c r="E23" s="484" t="s">
        <v>251</v>
      </c>
    </row>
    <row r="24" spans="3:5" s="2" customFormat="1" ht="19.5" customHeight="1" x14ac:dyDescent="0.25">
      <c r="D24" s="562" t="s">
        <v>269</v>
      </c>
      <c r="E24" s="484" t="s">
        <v>3</v>
      </c>
    </row>
    <row r="25" spans="3:5" s="2" customFormat="1" ht="19.5" customHeight="1" x14ac:dyDescent="0.25">
      <c r="D25" s="562" t="s">
        <v>270</v>
      </c>
      <c r="E25" s="484" t="s">
        <v>3</v>
      </c>
    </row>
    <row r="26" spans="3:5" s="2" customFormat="1" ht="19.5" customHeight="1" x14ac:dyDescent="0.25">
      <c r="D26" s="562" t="s">
        <v>271</v>
      </c>
      <c r="E26" s="484" t="s">
        <v>3</v>
      </c>
    </row>
    <row r="27" spans="3:5" s="2" customFormat="1" ht="19.5" customHeight="1" x14ac:dyDescent="0.25">
      <c r="C27" s="481"/>
      <c r="D27" s="563" t="s">
        <v>254</v>
      </c>
      <c r="E27" s="556" t="s">
        <v>2</v>
      </c>
    </row>
    <row r="28" spans="3:5" s="2" customFormat="1" ht="19.5" customHeight="1" thickBot="1" x14ac:dyDescent="0.3">
      <c r="C28" s="481"/>
      <c r="D28" s="564" t="s">
        <v>286</v>
      </c>
      <c r="E28" s="557" t="s">
        <v>2</v>
      </c>
    </row>
    <row r="29" spans="3:5" x14ac:dyDescent="0.25">
      <c r="D29" s="482" t="s">
        <v>253</v>
      </c>
    </row>
  </sheetData>
  <hyperlinks>
    <hyperlink ref="D12" location="Taxas_de_participação_nos_questionários" display="Taxas de participação nos questionários" xr:uid="{1B7AFBB5-DE4B-4BC9-9F00-FF67CD36B31F}"/>
    <hyperlink ref="D13" location="'Médias por Questão e Nivel Ens.'!A1" display="Médias por questão e nível de ensino" xr:uid="{C4BA3CDB-58A8-41C8-9503-F627FADABBD0}"/>
    <hyperlink ref="D14" location="'Médias por Questão e Particip.'!A1" display="Médias por questão e grupo de participantes" xr:uid="{4EA326E6-8999-4927-85FB-CF6EB6E500B2}"/>
    <hyperlink ref="D15" location="'Médias por dimensão SELFIE'!A1" display="Médias por dimensão do SELFIE" xr:uid="{30F83784-EE44-4519-BBD9-DE8763C94668}"/>
    <hyperlink ref="D16" location="'Questões próprias'!A1" display="Médias das questões próprias" xr:uid="{65E45E19-837F-421F-9FCE-F577E2E20492}"/>
    <hyperlink ref="D17" location="Utilidade_das_atividades_de_Desenvolvimento_Profissional_Contínuo" display="Utilidade das atividades de Desenvolvimento Profissional Contínuo" xr:uid="{F6DCA5DC-5915-40DE-B4B6-17E628348A0C}"/>
    <hyperlink ref="D18" location="Confiança_na_utilização_de_tecnologia" display="Confiança na utilização de tecnologia" xr:uid="{F937E55C-A68E-42D4-9063-ABC1D2F52D0C}"/>
    <hyperlink ref="D19" location="Percentagem_de_tempo_disponível_para_ensinar_com_tecnologias_digitais" display="Percentagem de tempo disponível para ensinar com tecnologias digitais" xr:uid="{434B6028-489B-4CE4-947E-487C47E75292}"/>
    <hyperlink ref="D20" location="Adoção_de_tecnologia" display="Adoção de tecnologia" xr:uid="{905BE995-2CCB-4F70-B438-B05F3CFF72D2}"/>
    <hyperlink ref="D21" location="Fatores_que_inibem_a_utilização_de_tecnologia" display="Fatores que inibem a utilização de tecnologia" xr:uid="{67A8D649-38B7-48A0-98A7-095958A7D1E6}"/>
    <hyperlink ref="D22" location="Fatores_negativos_para_o_uso_de_tecnologia_em_casa__ensino_e_aprendizagem_remotos" display="Fatores negativos para o uso de tecnologia em casa (ensino e aprendizagem remotos)" xr:uid="{72B379FB-60C7-47BD-A70E-A4505C8CE41C}"/>
    <hyperlink ref="D23" location="Fatores_positivos_para_o_uso_de_tecnologia_em_casa__ensino_e_aprendizagem_remotos" display="Fatores positivos para o uso de tecnologia em casa (ensino e aprendizagem remotos)" xr:uid="{D0DF4788-1694-4D38-AD82-C417169FE1BD}"/>
    <hyperlink ref="D24" location="Como_é_que_os_seus_alunos_utilizam_a_tecnologia_dentro_e_fora_da_escola" display="Como é que os seus alunos utilizam a tecnologia dentro e fora da escola" xr:uid="{37CA2D20-5AED-47AF-BB7D-6CED964ADD4E}"/>
    <hyperlink ref="D25" location="Acesso_dos_alunos_a_dispositivos_fora_da_escola" display="Acesso dos alunos a dispositivos fora da escola" xr:uid="{3EFDD810-4A2B-4495-B3C6-F8B0B43842C4}"/>
    <hyperlink ref="D26" location="Conhecimentos_técnicos_dos_alunos" display="Conhecimentos técnicos dos alunos" xr:uid="{D3667474-1CA2-4A24-A23E-562C3C741E85}"/>
    <hyperlink ref="D27" location="'Exemplos de atividades eficazes'!A1" display="* Exemplos de atividades de DPC sobre a utilização pedagógica das tecnologias digitais" xr:uid="{89E760D7-113C-4C74-88C0-BCD3CDA26830}"/>
    <hyperlink ref="D28" location="'Tecnologia útil para o ensino'!A1" display="* Exemplos de tecnologia digital particularmente útil para o ensino" xr:uid="{09D6BE44-4590-4969-A9F0-47BE5EA8A0A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5DB0-A1F9-4216-9D54-61CF9B0A9D21}">
  <sheetPr>
    <tabColor theme="7" tint="0.59999389629810485"/>
    <pageSetUpPr fitToPage="1"/>
  </sheetPr>
  <dimension ref="A1:C43"/>
  <sheetViews>
    <sheetView showGridLines="0" zoomScaleNormal="100" workbookViewId="0"/>
  </sheetViews>
  <sheetFormatPr defaultRowHeight="15" x14ac:dyDescent="0.25"/>
  <cols>
    <col min="2" max="2" width="14.7109375" bestFit="1" customWidth="1"/>
    <col min="3" max="3" width="139" customWidth="1"/>
  </cols>
  <sheetData>
    <row r="1" spans="1:3" x14ac:dyDescent="0.25">
      <c r="A1" s="589" t="s">
        <v>243</v>
      </c>
    </row>
    <row r="2" spans="1:3" x14ac:dyDescent="0.25">
      <c r="B2" s="750" t="s">
        <v>149</v>
      </c>
      <c r="C2" s="750"/>
    </row>
    <row r="3" spans="1:3" x14ac:dyDescent="0.25">
      <c r="C3" s="213"/>
    </row>
    <row r="4" spans="1:3" x14ac:dyDescent="0.25">
      <c r="B4" s="433" t="s">
        <v>241</v>
      </c>
      <c r="C4" s="433" t="s">
        <v>242</v>
      </c>
    </row>
    <row r="5" spans="1:3" x14ac:dyDescent="0.25">
      <c r="B5" s="214"/>
      <c r="C5" s="214"/>
    </row>
    <row r="6" spans="1:3" x14ac:dyDescent="0.25">
      <c r="B6" s="214"/>
      <c r="C6" s="214"/>
    </row>
    <row r="7" spans="1:3" x14ac:dyDescent="0.25">
      <c r="B7" s="214"/>
      <c r="C7" s="214"/>
    </row>
    <row r="8" spans="1:3" x14ac:dyDescent="0.25">
      <c r="B8" s="214"/>
      <c r="C8" s="214"/>
    </row>
    <row r="9" spans="1:3" x14ac:dyDescent="0.25">
      <c r="B9" s="214"/>
      <c r="C9" s="214"/>
    </row>
    <row r="10" spans="1:3" x14ac:dyDescent="0.25">
      <c r="B10" s="214"/>
      <c r="C10" s="214"/>
    </row>
    <row r="11" spans="1:3" x14ac:dyDescent="0.25">
      <c r="B11" s="214"/>
      <c r="C11" s="214"/>
    </row>
    <row r="12" spans="1:3" x14ac:dyDescent="0.25">
      <c r="B12" s="214"/>
      <c r="C12" s="214"/>
    </row>
    <row r="13" spans="1:3" x14ac:dyDescent="0.25">
      <c r="B13" s="214"/>
      <c r="C13" s="214"/>
    </row>
    <row r="14" spans="1:3" x14ac:dyDescent="0.25">
      <c r="B14" s="214"/>
      <c r="C14" s="214"/>
    </row>
    <row r="15" spans="1:3" x14ac:dyDescent="0.25">
      <c r="B15" s="214"/>
      <c r="C15" s="214"/>
    </row>
    <row r="16" spans="1:3" x14ac:dyDescent="0.25">
      <c r="B16" s="214"/>
      <c r="C16" s="214"/>
    </row>
    <row r="17" spans="2:3" x14ac:dyDescent="0.25">
      <c r="B17" s="214"/>
      <c r="C17" s="214"/>
    </row>
    <row r="18" spans="2:3" x14ac:dyDescent="0.25">
      <c r="B18" s="214"/>
      <c r="C18" s="214"/>
    </row>
    <row r="19" spans="2:3" x14ac:dyDescent="0.25">
      <c r="B19" s="214"/>
      <c r="C19" s="214"/>
    </row>
    <row r="20" spans="2:3" x14ac:dyDescent="0.25">
      <c r="B20" s="214"/>
      <c r="C20" s="214"/>
    </row>
    <row r="21" spans="2:3" x14ac:dyDescent="0.25">
      <c r="B21" s="214"/>
      <c r="C21" s="214"/>
    </row>
    <row r="22" spans="2:3" x14ac:dyDescent="0.25">
      <c r="B22" s="214"/>
      <c r="C22" s="214"/>
    </row>
    <row r="23" spans="2:3" x14ac:dyDescent="0.25">
      <c r="B23" s="214"/>
      <c r="C23" s="214"/>
    </row>
    <row r="24" spans="2:3" x14ac:dyDescent="0.25">
      <c r="B24" s="214"/>
      <c r="C24" s="214"/>
    </row>
    <row r="25" spans="2:3" x14ac:dyDescent="0.25">
      <c r="B25" s="214"/>
      <c r="C25" s="214"/>
    </row>
    <row r="26" spans="2:3" x14ac:dyDescent="0.25">
      <c r="B26" s="214"/>
      <c r="C26" s="214"/>
    </row>
    <row r="27" spans="2:3" x14ac:dyDescent="0.25">
      <c r="B27" s="214"/>
      <c r="C27" s="214"/>
    </row>
    <row r="28" spans="2:3" x14ac:dyDescent="0.25">
      <c r="B28" s="214"/>
      <c r="C28" s="214"/>
    </row>
    <row r="29" spans="2:3" x14ac:dyDescent="0.25">
      <c r="B29" s="214"/>
      <c r="C29" s="214"/>
    </row>
    <row r="30" spans="2:3" x14ac:dyDescent="0.25">
      <c r="B30" s="214"/>
      <c r="C30" s="214"/>
    </row>
    <row r="31" spans="2:3" x14ac:dyDescent="0.25">
      <c r="B31" s="214"/>
      <c r="C31" s="214"/>
    </row>
    <row r="32" spans="2:3" x14ac:dyDescent="0.25">
      <c r="B32" s="214"/>
      <c r="C32" s="214"/>
    </row>
    <row r="33" spans="2:3" x14ac:dyDescent="0.25">
      <c r="B33" s="214"/>
      <c r="C33" s="214"/>
    </row>
    <row r="34" spans="2:3" x14ac:dyDescent="0.25">
      <c r="B34" s="214"/>
      <c r="C34" s="214"/>
    </row>
    <row r="35" spans="2:3" x14ac:dyDescent="0.25">
      <c r="B35" s="214"/>
      <c r="C35" s="214"/>
    </row>
    <row r="36" spans="2:3" x14ac:dyDescent="0.25">
      <c r="B36" s="214"/>
      <c r="C36" s="214"/>
    </row>
    <row r="37" spans="2:3" x14ac:dyDescent="0.25">
      <c r="B37" s="214"/>
      <c r="C37" s="214"/>
    </row>
    <row r="38" spans="2:3" x14ac:dyDescent="0.25">
      <c r="B38" s="214"/>
      <c r="C38" s="214"/>
    </row>
    <row r="39" spans="2:3" x14ac:dyDescent="0.25">
      <c r="B39" s="214"/>
      <c r="C39" s="214"/>
    </row>
    <row r="40" spans="2:3" x14ac:dyDescent="0.25">
      <c r="B40" s="214"/>
      <c r="C40" s="214"/>
    </row>
    <row r="41" spans="2:3" x14ac:dyDescent="0.25">
      <c r="B41" s="214"/>
      <c r="C41" s="214"/>
    </row>
    <row r="42" spans="2:3" x14ac:dyDescent="0.25">
      <c r="B42" s="214"/>
      <c r="C42" s="214"/>
    </row>
    <row r="43" spans="2:3" x14ac:dyDescent="0.25">
      <c r="B43" s="214"/>
      <c r="C43" s="214"/>
    </row>
  </sheetData>
  <mergeCells count="1">
    <mergeCell ref="B2:C2"/>
  </mergeCells>
  <hyperlinks>
    <hyperlink ref="A1" location="Indice!A1" display="Índice" xr:uid="{399D3129-9D47-4D45-9C60-CD2428E5A753}"/>
  </hyperlinks>
  <pageMargins left="0.7" right="0.7" top="0.7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F914-4675-4117-939D-D259C4D7880B}">
  <sheetPr>
    <tabColor theme="7" tint="0.59999389629810485"/>
    <pageSetUpPr fitToPage="1"/>
  </sheetPr>
  <dimension ref="A1:C43"/>
  <sheetViews>
    <sheetView showGridLines="0" zoomScaleNormal="100" workbookViewId="0">
      <selection activeCell="G23" sqref="G23"/>
    </sheetView>
  </sheetViews>
  <sheetFormatPr defaultRowHeight="15" x14ac:dyDescent="0.25"/>
  <cols>
    <col min="2" max="2" width="14.7109375" bestFit="1" customWidth="1"/>
    <col min="3" max="3" width="139" customWidth="1"/>
  </cols>
  <sheetData>
    <row r="1" spans="1:3" x14ac:dyDescent="0.25">
      <c r="A1" s="589" t="s">
        <v>243</v>
      </c>
    </row>
    <row r="2" spans="1:3" x14ac:dyDescent="0.25">
      <c r="B2" s="750" t="s">
        <v>148</v>
      </c>
      <c r="C2" s="750"/>
    </row>
    <row r="3" spans="1:3" x14ac:dyDescent="0.25">
      <c r="C3" s="213"/>
    </row>
    <row r="4" spans="1:3" x14ac:dyDescent="0.25">
      <c r="B4" s="433" t="s">
        <v>241</v>
      </c>
      <c r="C4" s="433" t="s">
        <v>242</v>
      </c>
    </row>
    <row r="5" spans="1:3" x14ac:dyDescent="0.25">
      <c r="B5" s="214"/>
      <c r="C5" s="214"/>
    </row>
    <row r="6" spans="1:3" x14ac:dyDescent="0.25">
      <c r="B6" s="214"/>
      <c r="C6" s="214"/>
    </row>
    <row r="7" spans="1:3" x14ac:dyDescent="0.25">
      <c r="B7" s="214"/>
      <c r="C7" s="214"/>
    </row>
    <row r="8" spans="1:3" x14ac:dyDescent="0.25">
      <c r="B8" s="214"/>
      <c r="C8" s="214"/>
    </row>
    <row r="9" spans="1:3" x14ac:dyDescent="0.25">
      <c r="B9" s="214"/>
      <c r="C9" s="214"/>
    </row>
    <row r="10" spans="1:3" x14ac:dyDescent="0.25">
      <c r="B10" s="214"/>
      <c r="C10" s="214"/>
    </row>
    <row r="11" spans="1:3" x14ac:dyDescent="0.25">
      <c r="B11" s="214"/>
      <c r="C11" s="214"/>
    </row>
    <row r="12" spans="1:3" x14ac:dyDescent="0.25">
      <c r="B12" s="214"/>
      <c r="C12" s="214"/>
    </row>
    <row r="13" spans="1:3" x14ac:dyDescent="0.25">
      <c r="B13" s="214"/>
      <c r="C13" s="214"/>
    </row>
    <row r="14" spans="1:3" x14ac:dyDescent="0.25">
      <c r="B14" s="214"/>
      <c r="C14" s="214"/>
    </row>
    <row r="15" spans="1:3" x14ac:dyDescent="0.25">
      <c r="B15" s="214"/>
      <c r="C15" s="214"/>
    </row>
    <row r="16" spans="1:3" x14ac:dyDescent="0.25">
      <c r="B16" s="214"/>
      <c r="C16" s="214"/>
    </row>
    <row r="17" spans="2:3" x14ac:dyDescent="0.25">
      <c r="B17" s="214"/>
      <c r="C17" s="214"/>
    </row>
    <row r="18" spans="2:3" x14ac:dyDescent="0.25">
      <c r="B18" s="214"/>
      <c r="C18" s="214"/>
    </row>
    <row r="19" spans="2:3" x14ac:dyDescent="0.25">
      <c r="B19" s="214"/>
      <c r="C19" s="214"/>
    </row>
    <row r="20" spans="2:3" x14ac:dyDescent="0.25">
      <c r="B20" s="214"/>
      <c r="C20" s="214"/>
    </row>
    <row r="21" spans="2:3" x14ac:dyDescent="0.25">
      <c r="B21" s="214"/>
      <c r="C21" s="214"/>
    </row>
    <row r="22" spans="2:3" x14ac:dyDescent="0.25">
      <c r="B22" s="214"/>
      <c r="C22" s="214"/>
    </row>
    <row r="23" spans="2:3" x14ac:dyDescent="0.25">
      <c r="B23" s="214"/>
      <c r="C23" s="214"/>
    </row>
    <row r="24" spans="2:3" x14ac:dyDescent="0.25">
      <c r="B24" s="214"/>
      <c r="C24" s="214"/>
    </row>
    <row r="25" spans="2:3" x14ac:dyDescent="0.25">
      <c r="B25" s="214"/>
      <c r="C25" s="214"/>
    </row>
    <row r="26" spans="2:3" x14ac:dyDescent="0.25">
      <c r="B26" s="214"/>
      <c r="C26" s="214"/>
    </row>
    <row r="27" spans="2:3" x14ac:dyDescent="0.25">
      <c r="B27" s="214"/>
      <c r="C27" s="214"/>
    </row>
    <row r="28" spans="2:3" x14ac:dyDescent="0.25">
      <c r="B28" s="214"/>
      <c r="C28" s="214"/>
    </row>
    <row r="29" spans="2:3" x14ac:dyDescent="0.25">
      <c r="B29" s="214"/>
      <c r="C29" s="214"/>
    </row>
    <row r="30" spans="2:3" x14ac:dyDescent="0.25">
      <c r="B30" s="214"/>
      <c r="C30" s="214"/>
    </row>
    <row r="31" spans="2:3" x14ac:dyDescent="0.25">
      <c r="B31" s="214"/>
      <c r="C31" s="214"/>
    </row>
    <row r="32" spans="2:3" x14ac:dyDescent="0.25">
      <c r="B32" s="214"/>
      <c r="C32" s="214"/>
    </row>
    <row r="33" spans="2:3" x14ac:dyDescent="0.25">
      <c r="B33" s="214"/>
      <c r="C33" s="214"/>
    </row>
    <row r="34" spans="2:3" x14ac:dyDescent="0.25">
      <c r="B34" s="214"/>
      <c r="C34" s="214"/>
    </row>
    <row r="35" spans="2:3" x14ac:dyDescent="0.25">
      <c r="B35" s="214"/>
      <c r="C35" s="214"/>
    </row>
    <row r="36" spans="2:3" x14ac:dyDescent="0.25">
      <c r="B36" s="214"/>
      <c r="C36" s="214"/>
    </row>
    <row r="37" spans="2:3" x14ac:dyDescent="0.25">
      <c r="B37" s="214"/>
      <c r="C37" s="214"/>
    </row>
    <row r="38" spans="2:3" x14ac:dyDescent="0.25">
      <c r="B38" s="214"/>
      <c r="C38" s="214"/>
    </row>
    <row r="39" spans="2:3" x14ac:dyDescent="0.25">
      <c r="B39" s="214"/>
      <c r="C39" s="214"/>
    </row>
    <row r="40" spans="2:3" x14ac:dyDescent="0.25">
      <c r="B40" s="214"/>
      <c r="C40" s="214"/>
    </row>
    <row r="41" spans="2:3" x14ac:dyDescent="0.25">
      <c r="B41" s="214"/>
      <c r="C41" s="214"/>
    </row>
    <row r="42" spans="2:3" x14ac:dyDescent="0.25">
      <c r="B42" s="214"/>
      <c r="C42" s="214"/>
    </row>
    <row r="43" spans="2:3" x14ac:dyDescent="0.25">
      <c r="B43" s="214"/>
      <c r="C43" s="214"/>
    </row>
  </sheetData>
  <mergeCells count="1">
    <mergeCell ref="B2:C2"/>
  </mergeCells>
  <hyperlinks>
    <hyperlink ref="A1" location="Indice!A1" display="Índice" xr:uid="{7E96F62C-711D-48FF-A118-C018D3F8BBA4}"/>
  </hyperlink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53A7-11F3-49E4-93C6-D89B3AC94798}">
  <sheetPr>
    <tabColor theme="7" tint="0.59999389629810485"/>
    <pageSetUpPr fitToPage="1"/>
  </sheetPr>
  <dimension ref="A1:S11"/>
  <sheetViews>
    <sheetView showGridLines="0" topLeftCell="A2" zoomScaleNormal="100" workbookViewId="0">
      <selection activeCell="J13" sqref="J13"/>
    </sheetView>
  </sheetViews>
  <sheetFormatPr defaultRowHeight="15" x14ac:dyDescent="0.25"/>
  <cols>
    <col min="1" max="1" width="6.140625" customWidth="1"/>
    <col min="2" max="2" width="2.5703125" customWidth="1"/>
    <col min="3" max="3" width="23.5703125" customWidth="1"/>
    <col min="4" max="6" width="9.42578125" customWidth="1"/>
    <col min="7" max="9" width="9.85546875" customWidth="1"/>
    <col min="10" max="18" width="9.42578125" customWidth="1"/>
    <col min="19" max="19" width="2.7109375" customWidth="1"/>
    <col min="20" max="20" width="10.85546875" customWidth="1"/>
  </cols>
  <sheetData>
    <row r="1" spans="1:19" s="2" customFormat="1" ht="21.75" customHeight="1" x14ac:dyDescent="0.25">
      <c r="A1" s="589" t="s">
        <v>243</v>
      </c>
    </row>
    <row r="2" spans="1:19" ht="15.75" thickBot="1" x14ac:dyDescent="0.3"/>
    <row r="3" spans="1:19" x14ac:dyDescent="0.25">
      <c r="B3" s="558"/>
      <c r="C3" s="634" t="s">
        <v>255</v>
      </c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559"/>
    </row>
    <row r="4" spans="1:19" x14ac:dyDescent="0.25">
      <c r="B4" s="560"/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561"/>
    </row>
    <row r="5" spans="1:19" ht="10.5" customHeight="1" thickBot="1" x14ac:dyDescent="0.3">
      <c r="B5" s="523"/>
      <c r="C5" s="633"/>
      <c r="D5" s="633"/>
      <c r="E5" s="633"/>
      <c r="F5" s="633"/>
      <c r="G5" s="633"/>
      <c r="H5" s="633"/>
      <c r="I5" s="633"/>
      <c r="J5" s="633"/>
      <c r="K5" s="521"/>
      <c r="L5" s="521"/>
      <c r="M5" s="5"/>
      <c r="N5" s="5"/>
      <c r="O5" s="5"/>
      <c r="P5" s="5"/>
      <c r="Q5" s="5"/>
      <c r="R5" s="5"/>
      <c r="S5" s="524"/>
    </row>
    <row r="6" spans="1:19" ht="23.25" customHeight="1" x14ac:dyDescent="0.25">
      <c r="B6" s="523"/>
      <c r="C6" s="522"/>
      <c r="D6" s="636" t="str">
        <f>Indice!$D$5</f>
        <v>1º Ciclo</v>
      </c>
      <c r="E6" s="637"/>
      <c r="F6" s="638"/>
      <c r="G6" s="639" t="str">
        <f>Indice!$D$6</f>
        <v>2º Ciclo</v>
      </c>
      <c r="H6" s="640"/>
      <c r="I6" s="641"/>
      <c r="J6" s="642" t="str">
        <f>Indice!$D$7</f>
        <v>3º Ciclo</v>
      </c>
      <c r="K6" s="643"/>
      <c r="L6" s="644"/>
      <c r="M6" s="645" t="str">
        <f>Indice!$D$8</f>
        <v>Secundário Geral</v>
      </c>
      <c r="N6" s="646"/>
      <c r="O6" s="647"/>
      <c r="P6" s="648" t="str">
        <f>Indice!$D$9</f>
        <v>Secundário Profissional</v>
      </c>
      <c r="Q6" s="649"/>
      <c r="R6" s="650"/>
      <c r="S6" s="524"/>
    </row>
    <row r="7" spans="1:19" ht="23.25" customHeight="1" thickBot="1" x14ac:dyDescent="0.3">
      <c r="B7" s="523"/>
      <c r="C7" s="522"/>
      <c r="D7" s="434" t="s">
        <v>244</v>
      </c>
      <c r="E7" s="435" t="s">
        <v>245</v>
      </c>
      <c r="F7" s="450" t="s">
        <v>37</v>
      </c>
      <c r="G7" s="457" t="s">
        <v>244</v>
      </c>
      <c r="H7" s="436" t="s">
        <v>245</v>
      </c>
      <c r="I7" s="458" t="s">
        <v>37</v>
      </c>
      <c r="J7" s="452" t="s">
        <v>244</v>
      </c>
      <c r="K7" s="437" t="s">
        <v>245</v>
      </c>
      <c r="L7" s="451" t="s">
        <v>37</v>
      </c>
      <c r="M7" s="462" t="s">
        <v>244</v>
      </c>
      <c r="N7" s="438" t="s">
        <v>245</v>
      </c>
      <c r="O7" s="463" t="s">
        <v>37</v>
      </c>
      <c r="P7" s="456" t="s">
        <v>244</v>
      </c>
      <c r="Q7" s="439" t="s">
        <v>245</v>
      </c>
      <c r="R7" s="440" t="s">
        <v>37</v>
      </c>
      <c r="S7" s="524"/>
    </row>
    <row r="8" spans="1:19" ht="15.75" customHeight="1" x14ac:dyDescent="0.25">
      <c r="B8" s="523"/>
      <c r="C8" s="441" t="s">
        <v>1</v>
      </c>
      <c r="D8" s="444">
        <v>6</v>
      </c>
      <c r="E8" s="445">
        <v>8</v>
      </c>
      <c r="F8" s="470">
        <v>1.33</v>
      </c>
      <c r="G8" s="459">
        <v>5</v>
      </c>
      <c r="H8" s="445">
        <v>4</v>
      </c>
      <c r="I8" s="467">
        <v>0.8</v>
      </c>
      <c r="J8" s="453">
        <v>5</v>
      </c>
      <c r="K8" s="445">
        <v>5</v>
      </c>
      <c r="L8" s="470">
        <v>1</v>
      </c>
      <c r="M8" s="459"/>
      <c r="N8" s="445"/>
      <c r="O8" s="467"/>
      <c r="P8" s="453"/>
      <c r="Q8" s="445"/>
      <c r="R8" s="464"/>
      <c r="S8" s="524"/>
    </row>
    <row r="9" spans="1:19" ht="15.75" customHeight="1" x14ac:dyDescent="0.25">
      <c r="B9" s="523"/>
      <c r="C9" s="442" t="s">
        <v>2</v>
      </c>
      <c r="D9" s="446">
        <v>22</v>
      </c>
      <c r="E9" s="447">
        <v>22</v>
      </c>
      <c r="F9" s="471">
        <v>1</v>
      </c>
      <c r="G9" s="460">
        <v>22</v>
      </c>
      <c r="H9" s="447">
        <v>23</v>
      </c>
      <c r="I9" s="468">
        <v>1.05</v>
      </c>
      <c r="J9" s="454">
        <v>29</v>
      </c>
      <c r="K9" s="447">
        <v>26</v>
      </c>
      <c r="L9" s="471">
        <v>0.9</v>
      </c>
      <c r="M9" s="460"/>
      <c r="N9" s="447"/>
      <c r="O9" s="468"/>
      <c r="P9" s="454"/>
      <c r="Q9" s="447"/>
      <c r="R9" s="465"/>
      <c r="S9" s="524"/>
    </row>
    <row r="10" spans="1:19" ht="15.75" customHeight="1" thickBot="1" x14ac:dyDescent="0.3">
      <c r="B10" s="523"/>
      <c r="C10" s="443" t="s">
        <v>3</v>
      </c>
      <c r="D10" s="448">
        <v>64</v>
      </c>
      <c r="E10" s="449">
        <v>68</v>
      </c>
      <c r="F10" s="472">
        <v>1.06</v>
      </c>
      <c r="G10" s="461">
        <v>85</v>
      </c>
      <c r="H10" s="449">
        <v>117</v>
      </c>
      <c r="I10" s="469">
        <v>1.38</v>
      </c>
      <c r="J10" s="455">
        <v>118</v>
      </c>
      <c r="K10" s="449">
        <v>200</v>
      </c>
      <c r="L10" s="472">
        <v>1.7</v>
      </c>
      <c r="M10" s="461"/>
      <c r="N10" s="449"/>
      <c r="O10" s="469"/>
      <c r="P10" s="455"/>
      <c r="Q10" s="449"/>
      <c r="R10" s="466"/>
      <c r="S10" s="524"/>
    </row>
    <row r="11" spans="1:19" ht="15.75" thickBot="1" x14ac:dyDescent="0.3">
      <c r="B11" s="525"/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7"/>
    </row>
  </sheetData>
  <protectedRanges>
    <protectedRange sqref="D8:R10" name="Intervalo1_1"/>
  </protectedRanges>
  <mergeCells count="7">
    <mergeCell ref="C5:J5"/>
    <mergeCell ref="C3:R4"/>
    <mergeCell ref="D6:F6"/>
    <mergeCell ref="G6:I6"/>
    <mergeCell ref="J6:L6"/>
    <mergeCell ref="M6:O6"/>
    <mergeCell ref="P6:R6"/>
  </mergeCells>
  <dataValidations count="2">
    <dataValidation type="whole" allowBlank="1" showInputMessage="1" showErrorMessage="1" sqref="D8:E10 G8:H10 J8:K10 M8:N10 P8:Q10" xr:uid="{89E7C1A4-C811-4CF1-85CB-45CB3F748D0B}">
      <formula1>0</formula1>
      <formula2>100000</formula2>
    </dataValidation>
    <dataValidation type="decimal" allowBlank="1" showInputMessage="1" showErrorMessage="1" sqref="F8:F10 I8:I10 L8:L10 O8:O10 R8:R10" xr:uid="{62A7F19D-E150-4163-BB70-B041AE86718A}">
      <formula1>0</formula1>
      <formula2>1000</formula2>
    </dataValidation>
  </dataValidations>
  <hyperlinks>
    <hyperlink ref="A1" location="Indice!A1" display="Índice" xr:uid="{3A6F69E9-4CD6-4A17-9A2F-7C8E39D70AE3}"/>
  </hyperlink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DF37C-A46D-41AE-9A5A-30C7429C2FBE}">
  <sheetPr>
    <tabColor theme="8" tint="0.39997558519241921"/>
    <pageSetUpPr fitToPage="1"/>
  </sheetPr>
  <dimension ref="B1:X86"/>
  <sheetViews>
    <sheetView showGridLines="0" zoomScaleNormal="100" workbookViewId="0">
      <pane xSplit="4" ySplit="4" topLeftCell="E70" activePane="bottomRight" state="frozen"/>
      <selection activeCell="B2" sqref="B2"/>
      <selection pane="topRight" activeCell="B2" sqref="B2"/>
      <selection pane="bottomLeft" activeCell="B2" sqref="B2"/>
      <selection pane="bottomRight" activeCell="R85" sqref="R85"/>
    </sheetView>
  </sheetViews>
  <sheetFormatPr defaultRowHeight="15" x14ac:dyDescent="0.25"/>
  <cols>
    <col min="1" max="1" width="1.28515625" style="303" customWidth="1"/>
    <col min="2" max="2" width="6" style="300" customWidth="1"/>
    <col min="3" max="3" width="42.5703125" style="301" customWidth="1"/>
    <col min="4" max="4" width="5.7109375" style="302" customWidth="1"/>
    <col min="5" max="7" width="7.85546875" style="303" customWidth="1"/>
    <col min="8" max="8" width="6.42578125" style="303" customWidth="1"/>
    <col min="9" max="11" width="7.85546875" style="303" customWidth="1"/>
    <col min="12" max="12" width="6.42578125" style="303" customWidth="1"/>
    <col min="13" max="15" width="7.85546875" style="303" customWidth="1"/>
    <col min="16" max="16" width="6.42578125" style="303" customWidth="1"/>
    <col min="17" max="19" width="7.85546875" style="303" customWidth="1"/>
    <col min="20" max="20" width="6.42578125" style="303" customWidth="1"/>
    <col min="21" max="23" width="7.85546875" style="303" customWidth="1"/>
    <col min="24" max="24" width="6.42578125" style="303" customWidth="1"/>
    <col min="25" max="16384" width="9.140625" style="303"/>
  </cols>
  <sheetData>
    <row r="1" spans="2:24" ht="21" customHeight="1" x14ac:dyDescent="0.25">
      <c r="B1" s="589" t="s">
        <v>243</v>
      </c>
      <c r="C1" s="588"/>
      <c r="D1" s="588"/>
      <c r="E1" s="655" t="s">
        <v>256</v>
      </c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</row>
    <row r="2" spans="2:24" s="304" customFormat="1" ht="24" customHeight="1" x14ac:dyDescent="0.25">
      <c r="B2" s="653" t="s">
        <v>240</v>
      </c>
      <c r="C2" s="653"/>
      <c r="D2" s="653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5"/>
      <c r="W2" s="655"/>
      <c r="X2" s="655"/>
    </row>
    <row r="3" spans="2:24" s="306" customFormat="1" ht="9" customHeight="1" thickBot="1" x14ac:dyDescent="0.3">
      <c r="B3" s="653"/>
      <c r="C3" s="653"/>
      <c r="D3" s="653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</row>
    <row r="4" spans="2:24" ht="19.5" thickBot="1" x14ac:dyDescent="0.3">
      <c r="B4" s="654"/>
      <c r="C4" s="654"/>
      <c r="D4" s="654"/>
      <c r="E4" s="656" t="str">
        <f>Indice!D5</f>
        <v>1º Ciclo</v>
      </c>
      <c r="F4" s="657"/>
      <c r="G4" s="657"/>
      <c r="H4" s="658"/>
      <c r="I4" s="656" t="str">
        <f>Indice!$D$6</f>
        <v>2º Ciclo</v>
      </c>
      <c r="J4" s="657"/>
      <c r="K4" s="657"/>
      <c r="L4" s="658"/>
      <c r="M4" s="656" t="str">
        <f>Indice!$D$7</f>
        <v>3º Ciclo</v>
      </c>
      <c r="N4" s="657"/>
      <c r="O4" s="657"/>
      <c r="P4" s="658"/>
      <c r="Q4" s="656" t="str">
        <f>Indice!$D$8</f>
        <v>Secundário Geral</v>
      </c>
      <c r="R4" s="657"/>
      <c r="S4" s="657"/>
      <c r="T4" s="658"/>
      <c r="U4" s="656" t="str">
        <f>Indice!$D$9</f>
        <v>Secundário Profissional</v>
      </c>
      <c r="V4" s="657"/>
      <c r="W4" s="657"/>
      <c r="X4" s="658"/>
    </row>
    <row r="5" spans="2:24" ht="24" customHeight="1" thickBot="1" x14ac:dyDescent="0.3">
      <c r="B5" s="354"/>
      <c r="C5" s="354" t="s">
        <v>88</v>
      </c>
      <c r="D5" s="307" t="s">
        <v>43</v>
      </c>
      <c r="E5" s="308" t="s">
        <v>45</v>
      </c>
      <c r="F5" s="309" t="s">
        <v>44</v>
      </c>
      <c r="G5" s="310" t="s">
        <v>3</v>
      </c>
      <c r="H5" s="385" t="s">
        <v>5</v>
      </c>
      <c r="I5" s="308" t="s">
        <v>45</v>
      </c>
      <c r="J5" s="309" t="s">
        <v>44</v>
      </c>
      <c r="K5" s="310" t="s">
        <v>3</v>
      </c>
      <c r="L5" s="385" t="s">
        <v>5</v>
      </c>
      <c r="M5" s="308" t="s">
        <v>45</v>
      </c>
      <c r="N5" s="309" t="s">
        <v>44</v>
      </c>
      <c r="O5" s="310" t="s">
        <v>3</v>
      </c>
      <c r="P5" s="385" t="s">
        <v>5</v>
      </c>
      <c r="Q5" s="308" t="s">
        <v>45</v>
      </c>
      <c r="R5" s="309" t="s">
        <v>44</v>
      </c>
      <c r="S5" s="310" t="s">
        <v>3</v>
      </c>
      <c r="T5" s="385" t="s">
        <v>5</v>
      </c>
      <c r="U5" s="308" t="s">
        <v>45</v>
      </c>
      <c r="V5" s="309" t="s">
        <v>44</v>
      </c>
      <c r="W5" s="310" t="s">
        <v>3</v>
      </c>
      <c r="X5" s="385" t="s">
        <v>5</v>
      </c>
    </row>
    <row r="6" spans="2:24" x14ac:dyDescent="0.25">
      <c r="B6" s="355" t="s">
        <v>78</v>
      </c>
      <c r="C6" s="356" t="s">
        <v>83</v>
      </c>
      <c r="D6" s="348">
        <f>IF(SUM(H6,L6,P6,T6,X6)&gt;0,AVERAGE(E6:G6,I6:K6,M6:O6,Q6:S6,U6:W6),"")</f>
        <v>3.6333333333333333</v>
      </c>
      <c r="E6" s="311">
        <v>3.6</v>
      </c>
      <c r="F6" s="312">
        <v>3.6</v>
      </c>
      <c r="G6" s="373"/>
      <c r="H6" s="386">
        <f t="shared" ref="H6:H11" si="0">IF(SUM(E6:G6)&gt;0,AVERAGE(E6:G6),"")</f>
        <v>3.6</v>
      </c>
      <c r="I6" s="313">
        <v>3</v>
      </c>
      <c r="J6" s="312">
        <v>4</v>
      </c>
      <c r="K6" s="373"/>
      <c r="L6" s="386">
        <f t="shared" ref="L6:L11" si="1">IF(SUM(I6:K6)&gt;0,AVERAGE(I6:K6),"")</f>
        <v>3.5</v>
      </c>
      <c r="M6" s="311">
        <v>3.8</v>
      </c>
      <c r="N6" s="312">
        <v>3.8</v>
      </c>
      <c r="O6" s="373"/>
      <c r="P6" s="386">
        <f t="shared" ref="P6:P11" si="2">IF(SUM(M6:O6)&gt;0,AVERAGE(M6:O6),"")</f>
        <v>3.8</v>
      </c>
      <c r="Q6" s="313"/>
      <c r="R6" s="312"/>
      <c r="S6" s="373"/>
      <c r="T6" s="386" t="str">
        <f t="shared" ref="T6:T11" si="3">IF(SUM(Q6:S6)&gt;0,AVERAGE(Q6:S6),"")</f>
        <v/>
      </c>
      <c r="U6" s="311"/>
      <c r="V6" s="312"/>
      <c r="W6" s="373"/>
      <c r="X6" s="386" t="str">
        <f t="shared" ref="X6:X11" si="4">IF(SUM(U6:W6)&gt;0,AVERAGE(U6:W6),"")</f>
        <v/>
      </c>
    </row>
    <row r="7" spans="2:24" x14ac:dyDescent="0.25">
      <c r="B7" s="357" t="s">
        <v>79</v>
      </c>
      <c r="C7" s="358" t="s">
        <v>84</v>
      </c>
      <c r="D7" s="348">
        <f t="shared" ref="D7:D11" si="5">IF(SUM(H7,L7,P7,T7,X7)&gt;0,AVERAGE(E7:G7,I7:K7,M7:O7,Q7:S7,U7:W7),"")</f>
        <v>3.7166666666666663</v>
      </c>
      <c r="E7" s="314">
        <v>3.6</v>
      </c>
      <c r="F7" s="315">
        <v>3.9</v>
      </c>
      <c r="G7" s="374"/>
      <c r="H7" s="386">
        <f t="shared" si="0"/>
        <v>3.75</v>
      </c>
      <c r="I7" s="313">
        <v>2.8</v>
      </c>
      <c r="J7" s="312">
        <v>4.0999999999999996</v>
      </c>
      <c r="K7" s="374"/>
      <c r="L7" s="386">
        <f t="shared" si="1"/>
        <v>3.4499999999999997</v>
      </c>
      <c r="M7" s="311">
        <v>4</v>
      </c>
      <c r="N7" s="312">
        <v>3.9</v>
      </c>
      <c r="O7" s="374"/>
      <c r="P7" s="386">
        <f t="shared" si="2"/>
        <v>3.95</v>
      </c>
      <c r="Q7" s="313"/>
      <c r="R7" s="312"/>
      <c r="S7" s="374"/>
      <c r="T7" s="386" t="str">
        <f t="shared" si="3"/>
        <v/>
      </c>
      <c r="U7" s="311"/>
      <c r="V7" s="312"/>
      <c r="W7" s="374"/>
      <c r="X7" s="386" t="str">
        <f t="shared" si="4"/>
        <v/>
      </c>
    </row>
    <row r="8" spans="2:24" x14ac:dyDescent="0.25">
      <c r="B8" s="357" t="s">
        <v>80</v>
      </c>
      <c r="C8" s="358" t="s">
        <v>85</v>
      </c>
      <c r="D8" s="348">
        <f t="shared" si="5"/>
        <v>3.5499999999999994</v>
      </c>
      <c r="E8" s="316">
        <v>3.4</v>
      </c>
      <c r="F8" s="317">
        <v>3.2</v>
      </c>
      <c r="G8" s="374"/>
      <c r="H8" s="386">
        <f t="shared" si="0"/>
        <v>3.3</v>
      </c>
      <c r="I8" s="318">
        <v>3.3</v>
      </c>
      <c r="J8" s="319">
        <v>3.9</v>
      </c>
      <c r="K8" s="374"/>
      <c r="L8" s="386">
        <f t="shared" si="1"/>
        <v>3.5999999999999996</v>
      </c>
      <c r="M8" s="320">
        <v>3.8</v>
      </c>
      <c r="N8" s="319">
        <v>3.7</v>
      </c>
      <c r="O8" s="374"/>
      <c r="P8" s="386">
        <f t="shared" si="2"/>
        <v>3.75</v>
      </c>
      <c r="Q8" s="318"/>
      <c r="R8" s="319"/>
      <c r="S8" s="374"/>
      <c r="T8" s="386" t="str">
        <f t="shared" si="3"/>
        <v/>
      </c>
      <c r="U8" s="311"/>
      <c r="V8" s="312"/>
      <c r="W8" s="374"/>
      <c r="X8" s="386" t="str">
        <f t="shared" si="4"/>
        <v/>
      </c>
    </row>
    <row r="9" spans="2:24" x14ac:dyDescent="0.25">
      <c r="B9" s="357" t="s">
        <v>124</v>
      </c>
      <c r="C9" s="358" t="s">
        <v>125</v>
      </c>
      <c r="D9" s="348" t="str">
        <f t="shared" si="5"/>
        <v/>
      </c>
      <c r="E9" s="376"/>
      <c r="F9" s="374"/>
      <c r="G9" s="374"/>
      <c r="H9" s="377" t="str">
        <f t="shared" si="0"/>
        <v/>
      </c>
      <c r="I9" s="378"/>
      <c r="J9" s="374"/>
      <c r="K9" s="374"/>
      <c r="L9" s="379" t="str">
        <f t="shared" si="1"/>
        <v/>
      </c>
      <c r="M9" s="376"/>
      <c r="N9" s="374"/>
      <c r="O9" s="374"/>
      <c r="P9" s="377" t="str">
        <f t="shared" si="2"/>
        <v/>
      </c>
      <c r="Q9" s="378"/>
      <c r="R9" s="374"/>
      <c r="S9" s="374"/>
      <c r="T9" s="377" t="str">
        <f t="shared" si="3"/>
        <v/>
      </c>
      <c r="U9" s="311"/>
      <c r="V9" s="312"/>
      <c r="W9" s="374"/>
      <c r="X9" s="386" t="str">
        <f t="shared" si="4"/>
        <v/>
      </c>
    </row>
    <row r="10" spans="2:24" x14ac:dyDescent="0.25">
      <c r="B10" s="357" t="s">
        <v>81</v>
      </c>
      <c r="C10" s="358" t="s">
        <v>86</v>
      </c>
      <c r="D10" s="348">
        <f t="shared" si="5"/>
        <v>2.4833333333333329</v>
      </c>
      <c r="E10" s="311">
        <v>1.9</v>
      </c>
      <c r="F10" s="312">
        <v>2.2000000000000002</v>
      </c>
      <c r="G10" s="374"/>
      <c r="H10" s="386">
        <f t="shared" si="0"/>
        <v>2.0499999999999998</v>
      </c>
      <c r="I10" s="313">
        <v>2.5</v>
      </c>
      <c r="J10" s="312">
        <v>2.9</v>
      </c>
      <c r="K10" s="374"/>
      <c r="L10" s="386">
        <f t="shared" si="1"/>
        <v>2.7</v>
      </c>
      <c r="M10" s="311">
        <v>2.6</v>
      </c>
      <c r="N10" s="312">
        <v>2.8</v>
      </c>
      <c r="O10" s="374"/>
      <c r="P10" s="386">
        <f t="shared" si="2"/>
        <v>2.7</v>
      </c>
      <c r="Q10" s="313"/>
      <c r="R10" s="312"/>
      <c r="S10" s="374"/>
      <c r="T10" s="386" t="str">
        <f t="shared" si="3"/>
        <v/>
      </c>
      <c r="U10" s="311"/>
      <c r="V10" s="312"/>
      <c r="W10" s="374"/>
      <c r="X10" s="386" t="str">
        <f t="shared" si="4"/>
        <v/>
      </c>
    </row>
    <row r="11" spans="2:24" ht="15.75" thickBot="1" x14ac:dyDescent="0.3">
      <c r="B11" s="357" t="s">
        <v>82</v>
      </c>
      <c r="C11" s="358" t="s">
        <v>239</v>
      </c>
      <c r="D11" s="348">
        <f t="shared" si="5"/>
        <v>3.5833333333333335</v>
      </c>
      <c r="E11" s="316">
        <v>3.8</v>
      </c>
      <c r="F11" s="317">
        <v>4</v>
      </c>
      <c r="G11" s="375"/>
      <c r="H11" s="387">
        <f t="shared" si="0"/>
        <v>3.9</v>
      </c>
      <c r="I11" s="318">
        <v>3</v>
      </c>
      <c r="J11" s="319">
        <v>3.9</v>
      </c>
      <c r="K11" s="375"/>
      <c r="L11" s="387">
        <f t="shared" si="1"/>
        <v>3.45</v>
      </c>
      <c r="M11" s="320">
        <v>3.4</v>
      </c>
      <c r="N11" s="319">
        <v>3.4</v>
      </c>
      <c r="O11" s="375"/>
      <c r="P11" s="387">
        <f t="shared" si="2"/>
        <v>3.4</v>
      </c>
      <c r="Q11" s="318"/>
      <c r="R11" s="319"/>
      <c r="S11" s="375"/>
      <c r="T11" s="387" t="str">
        <f t="shared" si="3"/>
        <v/>
      </c>
      <c r="U11" s="320"/>
      <c r="V11" s="319"/>
      <c r="W11" s="375"/>
      <c r="X11" s="387" t="str">
        <f t="shared" si="4"/>
        <v/>
      </c>
    </row>
    <row r="12" spans="2:24" ht="15.75" thickBot="1" x14ac:dyDescent="0.3">
      <c r="B12" s="651" t="s">
        <v>5</v>
      </c>
      <c r="C12" s="652"/>
      <c r="D12" s="388">
        <f>IF(SUM(E6:F11,I6:J11,M6:N11,Q6:R11,U6:V11)&gt;0,AVERAGE(E6:F11,I6:J11,M6:N11,Q6:R11,U6:V11),"")</f>
        <v>3.3933333333333331</v>
      </c>
      <c r="E12" s="349">
        <f>IF(SUM(E6:E11),AVERAGE(E6:E11),"")</f>
        <v>3.2600000000000002</v>
      </c>
      <c r="F12" s="350">
        <f>IF(SUM(F6:F11),AVERAGE(F6:F11),"")</f>
        <v>3.38</v>
      </c>
      <c r="G12" s="351"/>
      <c r="H12" s="389">
        <f>IF(SUM(E6:G11),AVERAGE(E6:G11),"")</f>
        <v>3.3200000000000003</v>
      </c>
      <c r="I12" s="349">
        <f t="shared" ref="I12:J12" si="6">IF(SUM(I6:I11),AVERAGE(I6:I11),"")</f>
        <v>2.92</v>
      </c>
      <c r="J12" s="350">
        <f t="shared" si="6"/>
        <v>3.7600000000000002</v>
      </c>
      <c r="K12" s="351"/>
      <c r="L12" s="389">
        <f>IF(SUM(I6:K11),AVERAGE(I6:K11),"")</f>
        <v>3.34</v>
      </c>
      <c r="M12" s="352">
        <f t="shared" ref="M12:N12" si="7">IF(SUM(M6:M11),AVERAGE(M6:M11),"")</f>
        <v>3.5199999999999996</v>
      </c>
      <c r="N12" s="350">
        <f t="shared" si="7"/>
        <v>3.5199999999999996</v>
      </c>
      <c r="O12" s="351"/>
      <c r="P12" s="389">
        <f>IF(SUM(M6:O11),AVERAGE(M6:O11),"")</f>
        <v>3.5200000000000005</v>
      </c>
      <c r="Q12" s="349" t="str">
        <f t="shared" ref="Q12:R12" si="8">IF(SUM(Q6:Q11),AVERAGE(Q6:Q11),"")</f>
        <v/>
      </c>
      <c r="R12" s="350" t="str">
        <f t="shared" si="8"/>
        <v/>
      </c>
      <c r="S12" s="351"/>
      <c r="T12" s="389" t="str">
        <f>IF(SUM(Q6:S11),AVERAGE(Q6:S11),"")</f>
        <v/>
      </c>
      <c r="U12" s="352" t="str">
        <f t="shared" ref="U12:V12" si="9">IF(SUM(U6:U11),AVERAGE(U6:U11),"")</f>
        <v/>
      </c>
      <c r="V12" s="350" t="str">
        <f t="shared" si="9"/>
        <v/>
      </c>
      <c r="W12" s="351"/>
      <c r="X12" s="389" t="str">
        <f>IF(SUM(U6:W11),AVERAGE(U6:W11),"")</f>
        <v/>
      </c>
    </row>
    <row r="13" spans="2:24" s="306" customFormat="1" ht="8.25" customHeight="1" thickBot="1" x14ac:dyDescent="0.3">
      <c r="B13" s="321"/>
      <c r="C13" s="322"/>
      <c r="D13" s="323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</row>
    <row r="14" spans="2:24" ht="23.25" thickBot="1" x14ac:dyDescent="0.3">
      <c r="B14" s="354"/>
      <c r="C14" s="354" t="s">
        <v>87</v>
      </c>
      <c r="D14" s="307" t="s">
        <v>43</v>
      </c>
      <c r="E14" s="308" t="s">
        <v>45</v>
      </c>
      <c r="F14" s="309" t="s">
        <v>44</v>
      </c>
      <c r="G14" s="310" t="s">
        <v>3</v>
      </c>
      <c r="H14" s="385" t="s">
        <v>5</v>
      </c>
      <c r="I14" s="308" t="s">
        <v>45</v>
      </c>
      <c r="J14" s="309" t="s">
        <v>44</v>
      </c>
      <c r="K14" s="310" t="s">
        <v>3</v>
      </c>
      <c r="L14" s="385" t="s">
        <v>5</v>
      </c>
      <c r="M14" s="308" t="s">
        <v>45</v>
      </c>
      <c r="N14" s="309" t="s">
        <v>44</v>
      </c>
      <c r="O14" s="310" t="s">
        <v>3</v>
      </c>
      <c r="P14" s="385" t="s">
        <v>5</v>
      </c>
      <c r="Q14" s="308" t="s">
        <v>45</v>
      </c>
      <c r="R14" s="309" t="s">
        <v>44</v>
      </c>
      <c r="S14" s="310" t="s">
        <v>3</v>
      </c>
      <c r="T14" s="385" t="s">
        <v>5</v>
      </c>
      <c r="U14" s="308" t="s">
        <v>45</v>
      </c>
      <c r="V14" s="309" t="s">
        <v>44</v>
      </c>
      <c r="W14" s="310" t="s">
        <v>3</v>
      </c>
      <c r="X14" s="385" t="s">
        <v>5</v>
      </c>
    </row>
    <row r="15" spans="2:24" x14ac:dyDescent="0.25">
      <c r="B15" s="357" t="s">
        <v>89</v>
      </c>
      <c r="C15" s="358" t="s">
        <v>93</v>
      </c>
      <c r="D15" s="348">
        <f t="shared" ref="D15:D18" si="10">IF(SUM(H15,L15,P15,T15,X15)&gt;0,AVERAGE(E15:G15,I15:K15,M15:O15,Q15:S15,U15:W15),"")</f>
        <v>3.1333333333333333</v>
      </c>
      <c r="E15" s="314">
        <v>3.4</v>
      </c>
      <c r="F15" s="325">
        <v>3.1</v>
      </c>
      <c r="G15" s="380"/>
      <c r="H15" s="386">
        <f t="shared" ref="H15:H18" si="11">IF(SUM(E15:G15)&gt;0,AVERAGE(E15:G15),"")</f>
        <v>3.25</v>
      </c>
      <c r="I15" s="311">
        <v>2.5</v>
      </c>
      <c r="J15" s="326">
        <v>3.5</v>
      </c>
      <c r="K15" s="380"/>
      <c r="L15" s="386">
        <f t="shared" ref="L15:L18" si="12">IF(SUM(I15:K15)&gt;0,AVERAGE(I15:K15),"")</f>
        <v>3</v>
      </c>
      <c r="M15" s="311">
        <v>3.2</v>
      </c>
      <c r="N15" s="326">
        <v>3.1</v>
      </c>
      <c r="O15" s="380"/>
      <c r="P15" s="386">
        <f t="shared" ref="P15:P18" si="13">IF(SUM(M15:O15)&gt;0,AVERAGE(M15:O15),"")</f>
        <v>3.1500000000000004</v>
      </c>
      <c r="Q15" s="311"/>
      <c r="R15" s="326"/>
      <c r="S15" s="380"/>
      <c r="T15" s="386" t="str">
        <f t="shared" ref="T15:T18" si="14">IF(SUM(Q15:S15)&gt;0,AVERAGE(Q15:S15),"")</f>
        <v/>
      </c>
      <c r="U15" s="311"/>
      <c r="V15" s="326"/>
      <c r="W15" s="380"/>
      <c r="X15" s="386" t="str">
        <f t="shared" ref="X15:X18" si="15">IF(SUM(U15:W15)&gt;0,AVERAGE(U15:W15),"")</f>
        <v/>
      </c>
    </row>
    <row r="16" spans="2:24" x14ac:dyDescent="0.25">
      <c r="B16" s="357" t="s">
        <v>90</v>
      </c>
      <c r="C16" s="358" t="s">
        <v>94</v>
      </c>
      <c r="D16" s="348">
        <f t="shared" si="10"/>
        <v>3.5555555555555554</v>
      </c>
      <c r="E16" s="314">
        <v>3.5</v>
      </c>
      <c r="F16" s="325">
        <v>3.3</v>
      </c>
      <c r="G16" s="325">
        <v>4.4000000000000004</v>
      </c>
      <c r="H16" s="386">
        <f t="shared" si="11"/>
        <v>3.7333333333333329</v>
      </c>
      <c r="I16" s="311">
        <v>2.8</v>
      </c>
      <c r="J16" s="326">
        <v>3.6</v>
      </c>
      <c r="K16" s="325">
        <v>4</v>
      </c>
      <c r="L16" s="386">
        <f t="shared" si="12"/>
        <v>3.4666666666666668</v>
      </c>
      <c r="M16" s="311">
        <v>3.8</v>
      </c>
      <c r="N16" s="326">
        <v>3.2</v>
      </c>
      <c r="O16" s="325">
        <v>3.4</v>
      </c>
      <c r="P16" s="386">
        <f t="shared" si="13"/>
        <v>3.4666666666666668</v>
      </c>
      <c r="Q16" s="311"/>
      <c r="R16" s="326"/>
      <c r="S16" s="325"/>
      <c r="T16" s="386" t="str">
        <f t="shared" si="14"/>
        <v/>
      </c>
      <c r="U16" s="311"/>
      <c r="V16" s="326"/>
      <c r="W16" s="325"/>
      <c r="X16" s="386" t="str">
        <f t="shared" si="15"/>
        <v/>
      </c>
    </row>
    <row r="17" spans="2:24" x14ac:dyDescent="0.25">
      <c r="B17" s="357" t="s">
        <v>91</v>
      </c>
      <c r="C17" s="358" t="s">
        <v>95</v>
      </c>
      <c r="D17" s="348">
        <f t="shared" si="10"/>
        <v>3.4500000000000006</v>
      </c>
      <c r="E17" s="314">
        <v>3.5</v>
      </c>
      <c r="F17" s="325">
        <v>3.2</v>
      </c>
      <c r="G17" s="374"/>
      <c r="H17" s="386">
        <f t="shared" si="11"/>
        <v>3.35</v>
      </c>
      <c r="I17" s="311">
        <v>3.3</v>
      </c>
      <c r="J17" s="326">
        <v>3.3</v>
      </c>
      <c r="K17" s="374"/>
      <c r="L17" s="386">
        <f t="shared" si="12"/>
        <v>3.3</v>
      </c>
      <c r="M17" s="311">
        <v>3.6</v>
      </c>
      <c r="N17" s="326">
        <v>3.8</v>
      </c>
      <c r="O17" s="374"/>
      <c r="P17" s="386">
        <f t="shared" si="13"/>
        <v>3.7</v>
      </c>
      <c r="Q17" s="311"/>
      <c r="R17" s="326"/>
      <c r="S17" s="374"/>
      <c r="T17" s="386" t="str">
        <f t="shared" si="14"/>
        <v/>
      </c>
      <c r="U17" s="311"/>
      <c r="V17" s="326"/>
      <c r="W17" s="374"/>
      <c r="X17" s="386" t="str">
        <f t="shared" si="15"/>
        <v/>
      </c>
    </row>
    <row r="18" spans="2:24" ht="15.75" thickBot="1" x14ac:dyDescent="0.3">
      <c r="B18" s="357" t="s">
        <v>92</v>
      </c>
      <c r="C18" s="358" t="s">
        <v>96</v>
      </c>
      <c r="D18" s="348" t="str">
        <f t="shared" si="10"/>
        <v/>
      </c>
      <c r="E18" s="314"/>
      <c r="F18" s="325"/>
      <c r="G18" s="380"/>
      <c r="H18" s="386" t="str">
        <f t="shared" si="11"/>
        <v/>
      </c>
      <c r="I18" s="311"/>
      <c r="J18" s="326"/>
      <c r="K18" s="380"/>
      <c r="L18" s="386" t="str">
        <f t="shared" si="12"/>
        <v/>
      </c>
      <c r="M18" s="311"/>
      <c r="N18" s="326"/>
      <c r="O18" s="380"/>
      <c r="P18" s="386" t="str">
        <f t="shared" si="13"/>
        <v/>
      </c>
      <c r="Q18" s="311"/>
      <c r="R18" s="326"/>
      <c r="S18" s="380"/>
      <c r="T18" s="386" t="str">
        <f t="shared" si="14"/>
        <v/>
      </c>
      <c r="U18" s="311"/>
      <c r="V18" s="326"/>
      <c r="W18" s="380"/>
      <c r="X18" s="386" t="str">
        <f t="shared" si="15"/>
        <v/>
      </c>
    </row>
    <row r="19" spans="2:24" ht="15.75" thickBot="1" x14ac:dyDescent="0.3">
      <c r="B19" s="651" t="s">
        <v>5</v>
      </c>
      <c r="C19" s="652"/>
      <c r="D19" s="388">
        <f>IF(SUM(E15:F18,I15:J18,M15:N18,Q15:R18,U15:V18)&gt;0,AVERAGE(E15:F18,I15:J18,M15:N18,Q15:R18,U15:V18),"")</f>
        <v>3.3166666666666664</v>
      </c>
      <c r="E19" s="349">
        <f>IF(SUM(E15:E18),AVERAGE(E15:E18),"")</f>
        <v>3.4666666666666668</v>
      </c>
      <c r="F19" s="350">
        <f>IF(SUM(F15:F18),AVERAGE(F15:F18),"")</f>
        <v>3.2000000000000006</v>
      </c>
      <c r="G19" s="350">
        <f>IF(SUM(G15:G18),AVERAGE(G15:G18),"")</f>
        <v>4.4000000000000004</v>
      </c>
      <c r="H19" s="389">
        <f>IF(SUM(E15:G18),AVERAGE(E15:G18),"")</f>
        <v>3.4857142857142862</v>
      </c>
      <c r="I19" s="349">
        <f t="shared" ref="I19:V19" si="16">IF(SUM(I15:I18),AVERAGE(I15:I18),"")</f>
        <v>2.8666666666666667</v>
      </c>
      <c r="J19" s="350">
        <f t="shared" si="16"/>
        <v>3.4666666666666663</v>
      </c>
      <c r="K19" s="350">
        <f>IF(SUM(K15:K18),AVERAGE(K15:K18),"")</f>
        <v>4</v>
      </c>
      <c r="L19" s="389">
        <f>IF(SUM(I15:K18),AVERAGE(I15:K18),"")</f>
        <v>3.2857142857142856</v>
      </c>
      <c r="M19" s="352">
        <f t="shared" si="16"/>
        <v>3.5333333333333332</v>
      </c>
      <c r="N19" s="350">
        <f t="shared" si="16"/>
        <v>3.3666666666666671</v>
      </c>
      <c r="O19" s="350">
        <f>IF(SUM(O15:O18),AVERAGE(O15:O18),"")</f>
        <v>3.4</v>
      </c>
      <c r="P19" s="389">
        <f>IF(SUM(M15:O18),AVERAGE(M15:O18),"")</f>
        <v>3.4428571428571431</v>
      </c>
      <c r="Q19" s="349" t="str">
        <f t="shared" si="16"/>
        <v/>
      </c>
      <c r="R19" s="350" t="str">
        <f t="shared" si="16"/>
        <v/>
      </c>
      <c r="S19" s="350" t="str">
        <f>IF(SUM(S15:S18),AVERAGE(S15:S18),"")</f>
        <v/>
      </c>
      <c r="T19" s="389" t="str">
        <f>IF(SUM(Q15:S18),AVERAGE(Q15:S18),"")</f>
        <v/>
      </c>
      <c r="U19" s="352" t="str">
        <f t="shared" si="16"/>
        <v/>
      </c>
      <c r="V19" s="350" t="str">
        <f t="shared" si="16"/>
        <v/>
      </c>
      <c r="W19" s="350" t="str">
        <f>IF(SUM(W15:W18),AVERAGE(W15:W18),"")</f>
        <v/>
      </c>
      <c r="X19" s="389" t="str">
        <f>IF(SUM(U15:W18),AVERAGE(U15:W18),"")</f>
        <v/>
      </c>
    </row>
    <row r="20" spans="2:24" s="306" customFormat="1" ht="8.25" customHeight="1" thickBot="1" x14ac:dyDescent="0.3">
      <c r="B20" s="321"/>
      <c r="C20" s="322"/>
      <c r="D20" s="323"/>
      <c r="E20" s="324"/>
      <c r="F20" s="324"/>
      <c r="G20" s="324"/>
      <c r="H20" s="324"/>
      <c r="I20" s="324"/>
      <c r="J20" s="327"/>
      <c r="K20" s="324"/>
      <c r="L20" s="324"/>
      <c r="M20" s="324"/>
      <c r="N20" s="324"/>
      <c r="O20" s="324"/>
      <c r="P20" s="327"/>
      <c r="Q20" s="324"/>
      <c r="R20" s="324"/>
      <c r="S20" s="324"/>
      <c r="T20" s="324"/>
      <c r="U20" s="324"/>
    </row>
    <row r="21" spans="2:24" ht="23.25" thickBot="1" x14ac:dyDescent="0.3">
      <c r="B21" s="354"/>
      <c r="C21" s="354" t="s">
        <v>106</v>
      </c>
      <c r="D21" s="307" t="s">
        <v>43</v>
      </c>
      <c r="E21" s="308" t="s">
        <v>45</v>
      </c>
      <c r="F21" s="309" t="s">
        <v>44</v>
      </c>
      <c r="G21" s="310" t="s">
        <v>3</v>
      </c>
      <c r="H21" s="385" t="s">
        <v>5</v>
      </c>
      <c r="I21" s="308" t="s">
        <v>45</v>
      </c>
      <c r="J21" s="309" t="s">
        <v>44</v>
      </c>
      <c r="K21" s="310" t="s">
        <v>3</v>
      </c>
      <c r="L21" s="385" t="s">
        <v>5</v>
      </c>
      <c r="M21" s="308" t="s">
        <v>45</v>
      </c>
      <c r="N21" s="309" t="s">
        <v>44</v>
      </c>
      <c r="O21" s="310" t="s">
        <v>3</v>
      </c>
      <c r="P21" s="385" t="s">
        <v>5</v>
      </c>
      <c r="Q21" s="308" t="s">
        <v>45</v>
      </c>
      <c r="R21" s="309" t="s">
        <v>44</v>
      </c>
      <c r="S21" s="310" t="s">
        <v>3</v>
      </c>
      <c r="T21" s="385" t="s">
        <v>5</v>
      </c>
      <c r="U21" s="308" t="s">
        <v>45</v>
      </c>
      <c r="V21" s="309" t="s">
        <v>44</v>
      </c>
      <c r="W21" s="394" t="s">
        <v>3</v>
      </c>
      <c r="X21" s="385" t="s">
        <v>5</v>
      </c>
    </row>
    <row r="22" spans="2:24" x14ac:dyDescent="0.25">
      <c r="B22" s="359" t="s">
        <v>97</v>
      </c>
      <c r="C22" s="360" t="s">
        <v>111</v>
      </c>
      <c r="D22" s="625">
        <f>IF(SUM(H22,L22,P22,T22,X22)&gt;0,AVERAGE(E22:G22,I22:K22,M22:O22,Q22:S22,U22:W22),"")</f>
        <v>3.1999999999999997</v>
      </c>
      <c r="E22" s="328">
        <v>3.3</v>
      </c>
      <c r="F22" s="329">
        <v>2.8</v>
      </c>
      <c r="G22" s="381"/>
      <c r="H22" s="391">
        <f t="shared" ref="H22:H25" si="17">IF(SUM(E22:G22)&gt;0,AVERAGE(E22:G22),"")</f>
        <v>3.05</v>
      </c>
      <c r="I22" s="328">
        <v>2.8</v>
      </c>
      <c r="J22" s="329">
        <v>3.8</v>
      </c>
      <c r="K22" s="381"/>
      <c r="L22" s="391">
        <f t="shared" ref="L22:L25" si="18">IF(SUM(I22:K22)&gt;0,AVERAGE(I22:K22),"")</f>
        <v>3.3</v>
      </c>
      <c r="M22" s="342">
        <v>3</v>
      </c>
      <c r="N22" s="329">
        <v>3.5</v>
      </c>
      <c r="O22" s="381"/>
      <c r="P22" s="396">
        <f t="shared" ref="P22:P24" si="19">IF(SUM(M22:O22)&gt;0,AVERAGE(M22:O22),"")</f>
        <v>3.25</v>
      </c>
      <c r="Q22" s="328"/>
      <c r="R22" s="329"/>
      <c r="S22" s="381"/>
      <c r="T22" s="391" t="str">
        <f t="shared" ref="T22:T25" si="20">IF(SUM(Q22:S22)&gt;0,AVERAGE(Q22:S22),"")</f>
        <v/>
      </c>
      <c r="U22" s="342"/>
      <c r="V22" s="329"/>
      <c r="W22" s="381"/>
      <c r="X22" s="391" t="str">
        <f t="shared" ref="X22:X25" si="21">IF(SUM(U22:W22)&gt;0,AVERAGE(U22:W22),"")</f>
        <v/>
      </c>
    </row>
    <row r="23" spans="2:24" x14ac:dyDescent="0.25">
      <c r="B23" s="357" t="s">
        <v>98</v>
      </c>
      <c r="C23" s="358" t="s">
        <v>112</v>
      </c>
      <c r="D23" s="626">
        <f t="shared" ref="D23:D35" si="22">IF(SUM(H23,L23,P23,T23,X23)&gt;0,AVERAGE(E23:G23,I23:K23,M23:O23,Q23:S23,U23:W23),"")</f>
        <v>3.1666666666666665</v>
      </c>
      <c r="E23" s="314">
        <v>2.9</v>
      </c>
      <c r="F23" s="325">
        <v>2.7</v>
      </c>
      <c r="G23" s="374"/>
      <c r="H23" s="386">
        <f t="shared" si="17"/>
        <v>2.8</v>
      </c>
      <c r="I23" s="311">
        <v>2.8</v>
      </c>
      <c r="J23" s="326">
        <v>3.6</v>
      </c>
      <c r="K23" s="373"/>
      <c r="L23" s="386">
        <f t="shared" si="18"/>
        <v>3.2</v>
      </c>
      <c r="M23" s="311">
        <v>3.4</v>
      </c>
      <c r="N23" s="326">
        <v>3.6</v>
      </c>
      <c r="O23" s="373"/>
      <c r="P23" s="386">
        <f t="shared" si="19"/>
        <v>3.5</v>
      </c>
      <c r="Q23" s="313"/>
      <c r="R23" s="326"/>
      <c r="S23" s="373"/>
      <c r="T23" s="393" t="str">
        <f t="shared" si="20"/>
        <v/>
      </c>
      <c r="U23" s="311"/>
      <c r="V23" s="326"/>
      <c r="W23" s="373"/>
      <c r="X23" s="386" t="str">
        <f t="shared" si="21"/>
        <v/>
      </c>
    </row>
    <row r="24" spans="2:24" x14ac:dyDescent="0.25">
      <c r="B24" s="357" t="s">
        <v>99</v>
      </c>
      <c r="C24" s="358" t="s">
        <v>113</v>
      </c>
      <c r="D24" s="626">
        <f t="shared" si="22"/>
        <v>2.9888888888888889</v>
      </c>
      <c r="E24" s="314">
        <v>2.6</v>
      </c>
      <c r="F24" s="325">
        <v>2.9</v>
      </c>
      <c r="G24" s="325">
        <v>3.5</v>
      </c>
      <c r="H24" s="386">
        <f t="shared" si="17"/>
        <v>3</v>
      </c>
      <c r="I24" s="314">
        <v>1.8</v>
      </c>
      <c r="J24" s="325">
        <v>3.3</v>
      </c>
      <c r="K24" s="325">
        <v>3.7</v>
      </c>
      <c r="L24" s="386">
        <f t="shared" si="18"/>
        <v>2.9333333333333336</v>
      </c>
      <c r="M24" s="314">
        <v>2.8</v>
      </c>
      <c r="N24" s="325">
        <v>3.3</v>
      </c>
      <c r="O24" s="325">
        <v>3</v>
      </c>
      <c r="P24" s="386">
        <f t="shared" si="19"/>
        <v>3.0333333333333332</v>
      </c>
      <c r="Q24" s="330"/>
      <c r="R24" s="325"/>
      <c r="S24" s="325"/>
      <c r="T24" s="393" t="str">
        <f t="shared" si="20"/>
        <v/>
      </c>
      <c r="U24" s="314"/>
      <c r="V24" s="325"/>
      <c r="W24" s="325"/>
      <c r="X24" s="386" t="str">
        <f t="shared" si="21"/>
        <v/>
      </c>
    </row>
    <row r="25" spans="2:24" x14ac:dyDescent="0.25">
      <c r="B25" s="357" t="s">
        <v>100</v>
      </c>
      <c r="C25" s="358" t="s">
        <v>114</v>
      </c>
      <c r="D25" s="626">
        <f t="shared" si="22"/>
        <v>2.9888888888888889</v>
      </c>
      <c r="E25" s="314">
        <v>1.9</v>
      </c>
      <c r="F25" s="325">
        <v>2.1</v>
      </c>
      <c r="G25" s="325">
        <v>1.9</v>
      </c>
      <c r="H25" s="386">
        <f t="shared" si="17"/>
        <v>1.9666666666666668</v>
      </c>
      <c r="I25" s="314">
        <v>3.5</v>
      </c>
      <c r="J25" s="325">
        <v>3.7</v>
      </c>
      <c r="K25" s="325">
        <v>3.7</v>
      </c>
      <c r="L25" s="386">
        <f t="shared" si="18"/>
        <v>3.6333333333333333</v>
      </c>
      <c r="M25" s="314">
        <v>3.4</v>
      </c>
      <c r="N25" s="325">
        <v>3.3</v>
      </c>
      <c r="O25" s="325">
        <v>3.4</v>
      </c>
      <c r="P25" s="386">
        <f t="shared" ref="P25:P35" si="23">IF(SUM(M25:O25)&gt;0,AVERAGE(M25:O25),"")</f>
        <v>3.3666666666666667</v>
      </c>
      <c r="Q25" s="330"/>
      <c r="R25" s="325"/>
      <c r="S25" s="325"/>
      <c r="T25" s="393" t="str">
        <f t="shared" si="20"/>
        <v/>
      </c>
      <c r="U25" s="314"/>
      <c r="V25" s="325"/>
      <c r="W25" s="325"/>
      <c r="X25" s="386" t="str">
        <f t="shared" si="21"/>
        <v/>
      </c>
    </row>
    <row r="26" spans="2:24" x14ac:dyDescent="0.25">
      <c r="B26" s="361" t="s">
        <v>101</v>
      </c>
      <c r="C26" s="362" t="s">
        <v>115</v>
      </c>
      <c r="D26" s="626">
        <f t="shared" si="22"/>
        <v>3.2833333333333332</v>
      </c>
      <c r="E26" s="314">
        <v>2.8</v>
      </c>
      <c r="F26" s="325">
        <v>3.1</v>
      </c>
      <c r="G26" s="382"/>
      <c r="H26" s="386">
        <f t="shared" ref="H26:H35" si="24">IF(SUM(E26:G26)&gt;0,AVERAGE(E26:G26),"")</f>
        <v>2.95</v>
      </c>
      <c r="I26" s="314">
        <v>3</v>
      </c>
      <c r="J26" s="325">
        <v>4</v>
      </c>
      <c r="K26" s="374"/>
      <c r="L26" s="386">
        <f t="shared" ref="L26:L35" si="25">IF(SUM(I26:K26)&gt;0,AVERAGE(I26:K26),"")</f>
        <v>3.5</v>
      </c>
      <c r="M26" s="314">
        <v>3.4</v>
      </c>
      <c r="N26" s="325">
        <v>3.4</v>
      </c>
      <c r="O26" s="382"/>
      <c r="P26" s="386">
        <f t="shared" si="23"/>
        <v>3.4</v>
      </c>
      <c r="Q26" s="330"/>
      <c r="R26" s="325"/>
      <c r="S26" s="382"/>
      <c r="T26" s="393" t="str">
        <f t="shared" ref="T26:T35" si="26">IF(SUM(Q26:S26)&gt;0,AVERAGE(Q26:S26),"")</f>
        <v/>
      </c>
      <c r="U26" s="314"/>
      <c r="V26" s="325"/>
      <c r="W26" s="382"/>
      <c r="X26" s="386" t="str">
        <f t="shared" ref="X26:X35" si="27">IF(SUM(U26:W26)&gt;0,AVERAGE(U26:W26),"")</f>
        <v/>
      </c>
    </row>
    <row r="27" spans="2:24" x14ac:dyDescent="0.25">
      <c r="B27" s="357" t="s">
        <v>102</v>
      </c>
      <c r="C27" s="358" t="s">
        <v>116</v>
      </c>
      <c r="D27" s="626">
        <f t="shared" si="22"/>
        <v>3.4333333333333336</v>
      </c>
      <c r="E27" s="314">
        <v>3.3</v>
      </c>
      <c r="F27" s="325">
        <v>2.8</v>
      </c>
      <c r="G27" s="331">
        <v>3.9</v>
      </c>
      <c r="H27" s="386">
        <f t="shared" si="24"/>
        <v>3.3333333333333335</v>
      </c>
      <c r="I27" s="314">
        <v>3</v>
      </c>
      <c r="J27" s="325">
        <v>3.6</v>
      </c>
      <c r="K27" s="331">
        <v>4.2</v>
      </c>
      <c r="L27" s="386">
        <f t="shared" si="25"/>
        <v>3.6</v>
      </c>
      <c r="M27" s="314">
        <v>3.2</v>
      </c>
      <c r="N27" s="325">
        <v>3.1</v>
      </c>
      <c r="O27" s="331">
        <v>3.8</v>
      </c>
      <c r="P27" s="386">
        <f t="shared" si="23"/>
        <v>3.3666666666666671</v>
      </c>
      <c r="Q27" s="330"/>
      <c r="R27" s="325"/>
      <c r="S27" s="331"/>
      <c r="T27" s="393" t="str">
        <f t="shared" si="26"/>
        <v/>
      </c>
      <c r="U27" s="314"/>
      <c r="V27" s="325"/>
      <c r="W27" s="331"/>
      <c r="X27" s="386" t="str">
        <f t="shared" si="27"/>
        <v/>
      </c>
    </row>
    <row r="28" spans="2:24" x14ac:dyDescent="0.25">
      <c r="B28" s="357" t="s">
        <v>126</v>
      </c>
      <c r="C28" s="358" t="s">
        <v>127</v>
      </c>
      <c r="D28" s="626" t="str">
        <f t="shared" si="22"/>
        <v/>
      </c>
      <c r="E28" s="376"/>
      <c r="F28" s="374"/>
      <c r="G28" s="374"/>
      <c r="H28" s="619"/>
      <c r="I28" s="376"/>
      <c r="J28" s="374"/>
      <c r="K28" s="374"/>
      <c r="L28" s="619"/>
      <c r="M28" s="376"/>
      <c r="N28" s="374"/>
      <c r="O28" s="374"/>
      <c r="P28" s="619"/>
      <c r="Q28" s="378"/>
      <c r="R28" s="374"/>
      <c r="S28" s="374"/>
      <c r="T28" s="383"/>
      <c r="U28" s="314"/>
      <c r="V28" s="325"/>
      <c r="W28" s="331"/>
      <c r="X28" s="386" t="str">
        <f t="shared" si="27"/>
        <v/>
      </c>
    </row>
    <row r="29" spans="2:24" x14ac:dyDescent="0.25">
      <c r="B29" s="357" t="s">
        <v>103</v>
      </c>
      <c r="C29" s="358" t="s">
        <v>117</v>
      </c>
      <c r="D29" s="626" t="str">
        <f t="shared" si="22"/>
        <v/>
      </c>
      <c r="E29" s="314"/>
      <c r="F29" s="325"/>
      <c r="G29" s="333"/>
      <c r="H29" s="386" t="str">
        <f t="shared" si="24"/>
        <v/>
      </c>
      <c r="I29" s="314"/>
      <c r="J29" s="325"/>
      <c r="K29" s="333"/>
      <c r="L29" s="386" t="str">
        <f t="shared" si="25"/>
        <v/>
      </c>
      <c r="M29" s="314"/>
      <c r="N29" s="325"/>
      <c r="O29" s="325"/>
      <c r="P29" s="386" t="str">
        <f t="shared" si="23"/>
        <v/>
      </c>
      <c r="Q29" s="330"/>
      <c r="R29" s="325"/>
      <c r="S29" s="325"/>
      <c r="T29" s="393" t="str">
        <f t="shared" si="26"/>
        <v/>
      </c>
      <c r="U29" s="314"/>
      <c r="V29" s="325"/>
      <c r="W29" s="325"/>
      <c r="X29" s="386" t="str">
        <f t="shared" si="27"/>
        <v/>
      </c>
    </row>
    <row r="30" spans="2:24" x14ac:dyDescent="0.25">
      <c r="B30" s="357" t="s">
        <v>104</v>
      </c>
      <c r="C30" s="358" t="s">
        <v>118</v>
      </c>
      <c r="D30" s="626" t="str">
        <f t="shared" si="22"/>
        <v/>
      </c>
      <c r="E30" s="314"/>
      <c r="F30" s="315"/>
      <c r="G30" s="374"/>
      <c r="H30" s="386" t="str">
        <f t="shared" si="24"/>
        <v/>
      </c>
      <c r="I30" s="314"/>
      <c r="J30" s="315"/>
      <c r="K30" s="374"/>
      <c r="L30" s="386" t="str">
        <f t="shared" si="25"/>
        <v/>
      </c>
      <c r="M30" s="314"/>
      <c r="N30" s="325"/>
      <c r="O30" s="374"/>
      <c r="P30" s="386" t="str">
        <f t="shared" si="23"/>
        <v/>
      </c>
      <c r="Q30" s="330"/>
      <c r="R30" s="325"/>
      <c r="S30" s="374"/>
      <c r="T30" s="393" t="str">
        <f t="shared" si="26"/>
        <v/>
      </c>
      <c r="U30" s="314"/>
      <c r="V30" s="325"/>
      <c r="W30" s="374"/>
      <c r="X30" s="386" t="str">
        <f t="shared" si="27"/>
        <v/>
      </c>
    </row>
    <row r="31" spans="2:24" x14ac:dyDescent="0.25">
      <c r="B31" s="357" t="s">
        <v>105</v>
      </c>
      <c r="C31" s="358" t="s">
        <v>119</v>
      </c>
      <c r="D31" s="626">
        <f t="shared" si="22"/>
        <v>3.5166666666666671</v>
      </c>
      <c r="E31" s="314">
        <v>3.4</v>
      </c>
      <c r="F31" s="315">
        <v>3.3</v>
      </c>
      <c r="G31" s="374"/>
      <c r="H31" s="386">
        <f t="shared" si="24"/>
        <v>3.3499999999999996</v>
      </c>
      <c r="I31" s="314">
        <v>3.3</v>
      </c>
      <c r="J31" s="315">
        <v>3.8</v>
      </c>
      <c r="K31" s="374"/>
      <c r="L31" s="386">
        <f t="shared" si="25"/>
        <v>3.55</v>
      </c>
      <c r="M31" s="314">
        <v>4</v>
      </c>
      <c r="N31" s="325">
        <v>3.3</v>
      </c>
      <c r="O31" s="374"/>
      <c r="P31" s="386">
        <f t="shared" si="23"/>
        <v>3.65</v>
      </c>
      <c r="Q31" s="330"/>
      <c r="R31" s="325"/>
      <c r="S31" s="374"/>
      <c r="T31" s="393" t="str">
        <f t="shared" si="26"/>
        <v/>
      </c>
      <c r="U31" s="314"/>
      <c r="V31" s="325"/>
      <c r="W31" s="374"/>
      <c r="X31" s="386" t="str">
        <f t="shared" si="27"/>
        <v/>
      </c>
    </row>
    <row r="32" spans="2:24" x14ac:dyDescent="0.25">
      <c r="B32" s="363" t="s">
        <v>107</v>
      </c>
      <c r="C32" s="364" t="s">
        <v>120</v>
      </c>
      <c r="D32" s="626">
        <f t="shared" si="22"/>
        <v>2.3142857142857141</v>
      </c>
      <c r="E32" s="316">
        <v>1.2</v>
      </c>
      <c r="F32" s="317">
        <v>1.2</v>
      </c>
      <c r="G32" s="374"/>
      <c r="H32" s="386">
        <f t="shared" si="24"/>
        <v>1.2</v>
      </c>
      <c r="I32" s="316">
        <v>2.2999999999999998</v>
      </c>
      <c r="J32" s="317">
        <v>3</v>
      </c>
      <c r="K32" s="374"/>
      <c r="L32" s="386">
        <f t="shared" si="25"/>
        <v>2.65</v>
      </c>
      <c r="M32" s="316">
        <v>2.4</v>
      </c>
      <c r="N32" s="333">
        <v>2.5</v>
      </c>
      <c r="O32" s="332">
        <v>3.6</v>
      </c>
      <c r="P32" s="386">
        <f t="shared" si="23"/>
        <v>2.8333333333333335</v>
      </c>
      <c r="Q32" s="334"/>
      <c r="R32" s="333"/>
      <c r="S32" s="332"/>
      <c r="T32" s="393" t="str">
        <f t="shared" si="26"/>
        <v/>
      </c>
      <c r="U32" s="316"/>
      <c r="V32" s="333"/>
      <c r="W32" s="332"/>
      <c r="X32" s="386" t="str">
        <f t="shared" si="27"/>
        <v/>
      </c>
    </row>
    <row r="33" spans="2:24" x14ac:dyDescent="0.25">
      <c r="B33" s="363" t="s">
        <v>108</v>
      </c>
      <c r="C33" s="364" t="s">
        <v>121</v>
      </c>
      <c r="D33" s="626">
        <f t="shared" si="22"/>
        <v>2.6166666666666671</v>
      </c>
      <c r="E33" s="316">
        <v>1.9</v>
      </c>
      <c r="F33" s="317">
        <v>2.5</v>
      </c>
      <c r="G33" s="374"/>
      <c r="H33" s="386">
        <f t="shared" si="24"/>
        <v>2.2000000000000002</v>
      </c>
      <c r="I33" s="316">
        <v>2.5</v>
      </c>
      <c r="J33" s="317">
        <v>3.2</v>
      </c>
      <c r="K33" s="374"/>
      <c r="L33" s="386">
        <f t="shared" si="25"/>
        <v>2.85</v>
      </c>
      <c r="M33" s="316">
        <v>2.8</v>
      </c>
      <c r="N33" s="317">
        <v>2.8</v>
      </c>
      <c r="O33" s="374"/>
      <c r="P33" s="386">
        <f t="shared" si="23"/>
        <v>2.8</v>
      </c>
      <c r="Q33" s="334"/>
      <c r="R33" s="317"/>
      <c r="S33" s="374"/>
      <c r="T33" s="393" t="str">
        <f t="shared" si="26"/>
        <v/>
      </c>
      <c r="U33" s="316"/>
      <c r="V33" s="317"/>
      <c r="W33" s="374"/>
      <c r="X33" s="386" t="str">
        <f t="shared" si="27"/>
        <v/>
      </c>
    </row>
    <row r="34" spans="2:24" x14ac:dyDescent="0.25">
      <c r="B34" s="363" t="s">
        <v>109</v>
      </c>
      <c r="C34" s="364" t="s">
        <v>122</v>
      </c>
      <c r="D34" s="626" t="str">
        <f t="shared" si="22"/>
        <v/>
      </c>
      <c r="E34" s="316"/>
      <c r="F34" s="317"/>
      <c r="G34" s="374"/>
      <c r="H34" s="386" t="str">
        <f t="shared" si="24"/>
        <v/>
      </c>
      <c r="I34" s="316"/>
      <c r="J34" s="317"/>
      <c r="K34" s="374"/>
      <c r="L34" s="386" t="str">
        <f t="shared" si="25"/>
        <v/>
      </c>
      <c r="M34" s="316"/>
      <c r="N34" s="317"/>
      <c r="O34" s="374"/>
      <c r="P34" s="386" t="str">
        <f t="shared" si="23"/>
        <v/>
      </c>
      <c r="Q34" s="334"/>
      <c r="R34" s="317"/>
      <c r="S34" s="374"/>
      <c r="T34" s="393" t="str">
        <f t="shared" si="26"/>
        <v/>
      </c>
      <c r="U34" s="316"/>
      <c r="V34" s="317"/>
      <c r="W34" s="374"/>
      <c r="X34" s="386" t="str">
        <f t="shared" si="27"/>
        <v/>
      </c>
    </row>
    <row r="35" spans="2:24" ht="15.75" thickBot="1" x14ac:dyDescent="0.3">
      <c r="B35" s="365" t="s">
        <v>110</v>
      </c>
      <c r="C35" s="366" t="s">
        <v>123</v>
      </c>
      <c r="D35" s="627" t="str">
        <f t="shared" si="22"/>
        <v/>
      </c>
      <c r="E35" s="335"/>
      <c r="F35" s="336"/>
      <c r="G35" s="624"/>
      <c r="H35" s="392" t="str">
        <f t="shared" si="24"/>
        <v/>
      </c>
      <c r="I35" s="335"/>
      <c r="J35" s="336"/>
      <c r="K35" s="374"/>
      <c r="L35" s="392" t="str">
        <f t="shared" si="25"/>
        <v/>
      </c>
      <c r="M35" s="316"/>
      <c r="N35" s="333"/>
      <c r="O35" s="337"/>
      <c r="P35" s="387" t="str">
        <f t="shared" si="23"/>
        <v/>
      </c>
      <c r="Q35" s="343"/>
      <c r="R35" s="338"/>
      <c r="S35" s="339"/>
      <c r="T35" s="623" t="str">
        <f t="shared" si="26"/>
        <v/>
      </c>
      <c r="U35" s="316"/>
      <c r="V35" s="333"/>
      <c r="W35" s="339"/>
      <c r="X35" s="387" t="str">
        <f t="shared" si="27"/>
        <v/>
      </c>
    </row>
    <row r="36" spans="2:24" ht="15.75" thickBot="1" x14ac:dyDescent="0.3">
      <c r="B36" s="651" t="s">
        <v>5</v>
      </c>
      <c r="C36" s="652"/>
      <c r="D36" s="388">
        <f>IF(SUM(E22:G35,I22:K35,M22:O35,Q22:S35,U22:W35)&gt;0,AVERAGE(E22:G35,I22:K35,M22:O35,Q22:S35,U22:W35),"")</f>
        <v>3.0562500000000008</v>
      </c>
      <c r="E36" s="349">
        <f t="shared" ref="E36:W36" si="28">IF(SUM(E22:E35),AVERAGE(E22:E35),"")</f>
        <v>2.5888888888888886</v>
      </c>
      <c r="F36" s="350">
        <f t="shared" si="28"/>
        <v>2.5999999999999996</v>
      </c>
      <c r="G36" s="350">
        <f t="shared" si="28"/>
        <v>3.1</v>
      </c>
      <c r="H36" s="390">
        <f>IF(SUM(E22:G35),AVERAGE(E22:G35),"")</f>
        <v>2.6666666666666665</v>
      </c>
      <c r="I36" s="349">
        <f t="shared" si="28"/>
        <v>2.7777777777777777</v>
      </c>
      <c r="J36" s="350">
        <f t="shared" si="28"/>
        <v>3.5555555555555554</v>
      </c>
      <c r="K36" s="350">
        <f t="shared" si="28"/>
        <v>3.8666666666666671</v>
      </c>
      <c r="L36" s="389">
        <f>IF(SUM(I22:K35),AVERAGE(I22:K35),"")</f>
        <v>3.2666666666666666</v>
      </c>
      <c r="M36" s="349">
        <f t="shared" si="28"/>
        <v>3.1555555555555554</v>
      </c>
      <c r="N36" s="350">
        <f t="shared" si="28"/>
        <v>3.2</v>
      </c>
      <c r="O36" s="350">
        <f t="shared" si="28"/>
        <v>3.4499999999999997</v>
      </c>
      <c r="P36" s="389">
        <f>IF(SUM(M22:O35),AVERAGE(M22:O35),"")</f>
        <v>3.2272727272727266</v>
      </c>
      <c r="Q36" s="352" t="str">
        <f t="shared" si="28"/>
        <v/>
      </c>
      <c r="R36" s="350" t="str">
        <f t="shared" si="28"/>
        <v/>
      </c>
      <c r="S36" s="350" t="str">
        <f t="shared" si="28"/>
        <v/>
      </c>
      <c r="T36" s="390" t="str">
        <f>IF(SUM(Q22:S35),AVERAGE(Q22:S35),"")</f>
        <v/>
      </c>
      <c r="U36" s="349" t="str">
        <f t="shared" si="28"/>
        <v/>
      </c>
      <c r="V36" s="350" t="str">
        <f t="shared" si="28"/>
        <v/>
      </c>
      <c r="W36" s="395" t="str">
        <f t="shared" si="28"/>
        <v/>
      </c>
      <c r="X36" s="389" t="str">
        <f>IF(SUM(U22:W35),AVERAGE(U22:W35),"")</f>
        <v/>
      </c>
    </row>
    <row r="37" spans="2:24" s="306" customFormat="1" ht="8.25" customHeight="1" thickBot="1" x14ac:dyDescent="0.3">
      <c r="B37" s="321"/>
      <c r="C37" s="322"/>
      <c r="D37" s="323"/>
      <c r="E37" s="324"/>
      <c r="F37" s="324"/>
      <c r="G37" s="324"/>
      <c r="H37" s="324"/>
      <c r="I37" s="324"/>
      <c r="J37" s="327"/>
      <c r="K37" s="324"/>
      <c r="L37" s="324"/>
      <c r="M37" s="324"/>
      <c r="N37" s="324"/>
      <c r="O37" s="324"/>
      <c r="P37" s="327"/>
      <c r="Q37" s="324"/>
      <c r="R37" s="324"/>
      <c r="S37" s="324"/>
      <c r="T37" s="324"/>
    </row>
    <row r="38" spans="2:24" ht="23.25" thickBot="1" x14ac:dyDescent="0.3">
      <c r="B38" s="354"/>
      <c r="C38" s="354" t="s">
        <v>128</v>
      </c>
      <c r="D38" s="307" t="s">
        <v>43</v>
      </c>
      <c r="E38" s="308" t="s">
        <v>45</v>
      </c>
      <c r="F38" s="309" t="s">
        <v>44</v>
      </c>
      <c r="G38" s="310" t="s">
        <v>3</v>
      </c>
      <c r="H38" s="385" t="s">
        <v>5</v>
      </c>
      <c r="I38" s="308" t="s">
        <v>45</v>
      </c>
      <c r="J38" s="309" t="s">
        <v>44</v>
      </c>
      <c r="K38" s="310" t="s">
        <v>3</v>
      </c>
      <c r="L38" s="385" t="s">
        <v>5</v>
      </c>
      <c r="M38" s="308" t="s">
        <v>45</v>
      </c>
      <c r="N38" s="309" t="s">
        <v>44</v>
      </c>
      <c r="O38" s="310" t="s">
        <v>3</v>
      </c>
      <c r="P38" s="385" t="s">
        <v>5</v>
      </c>
      <c r="Q38" s="308" t="s">
        <v>45</v>
      </c>
      <c r="R38" s="309" t="s">
        <v>44</v>
      </c>
      <c r="S38" s="310" t="s">
        <v>3</v>
      </c>
      <c r="T38" s="385" t="s">
        <v>5</v>
      </c>
      <c r="U38" s="308" t="s">
        <v>45</v>
      </c>
      <c r="V38" s="309" t="s">
        <v>44</v>
      </c>
      <c r="W38" s="310" t="s">
        <v>3</v>
      </c>
      <c r="X38" s="385" t="s">
        <v>5</v>
      </c>
    </row>
    <row r="39" spans="2:24" x14ac:dyDescent="0.25">
      <c r="B39" s="359" t="s">
        <v>129</v>
      </c>
      <c r="C39" s="360" t="s">
        <v>133</v>
      </c>
      <c r="D39" s="625">
        <f>IF(SUM(H39,L39,P39,T39,X39)&gt;0,AVERAGE(E39:G39,I39:K39,M39:O39,Q39:S39,U39:W39),"")</f>
        <v>3.3833333333333329</v>
      </c>
      <c r="E39" s="313">
        <v>3.3</v>
      </c>
      <c r="F39" s="312">
        <v>3.4</v>
      </c>
      <c r="G39" s="374"/>
      <c r="H39" s="393">
        <f t="shared" ref="H39:H41" si="29">IF(SUM(E39:G39)&gt;0,AVERAGE(E39:G39),"")</f>
        <v>3.3499999999999996</v>
      </c>
      <c r="I39" s="328">
        <v>3</v>
      </c>
      <c r="J39" s="603">
        <v>3.6</v>
      </c>
      <c r="K39" s="381"/>
      <c r="L39" s="391">
        <f t="shared" ref="L39:L41" si="30">IF(SUM(I39:K39)&gt;0,AVERAGE(I39:K39),"")</f>
        <v>3.3</v>
      </c>
      <c r="M39" s="313">
        <v>3.6</v>
      </c>
      <c r="N39" s="312">
        <v>3.4</v>
      </c>
      <c r="O39" s="374"/>
      <c r="P39" s="393">
        <f t="shared" ref="P39:P41" si="31">IF(SUM(M39:O39)&gt;0,AVERAGE(M39:O39),"")</f>
        <v>3.5</v>
      </c>
      <c r="Q39" s="328"/>
      <c r="R39" s="603"/>
      <c r="S39" s="381"/>
      <c r="T39" s="391" t="str">
        <f t="shared" ref="T39:T41" si="32">IF(SUM(Q39:S39)&gt;0,AVERAGE(Q39:S39),"")</f>
        <v/>
      </c>
      <c r="U39" s="313"/>
      <c r="V39" s="312"/>
      <c r="W39" s="374"/>
      <c r="X39" s="386" t="str">
        <f t="shared" ref="X39:X42" si="33">IF(SUM(U39:W39)&gt;0,AVERAGE(U39:W39),"")</f>
        <v/>
      </c>
    </row>
    <row r="40" spans="2:24" x14ac:dyDescent="0.25">
      <c r="B40" s="361" t="s">
        <v>130</v>
      </c>
      <c r="C40" s="362" t="s">
        <v>134</v>
      </c>
      <c r="D40" s="626">
        <f t="shared" ref="D40:D42" si="34">IF(SUM(H40,L40,P40,T40,X40)&gt;0,AVERAGE(E40:G40,I40:K40,M40:O40,Q40:S40,U40:W40),"")</f>
        <v>3.7833333333333332</v>
      </c>
      <c r="E40" s="330">
        <v>3.8</v>
      </c>
      <c r="F40" s="315">
        <v>3.6</v>
      </c>
      <c r="G40" s="374"/>
      <c r="H40" s="393">
        <f t="shared" si="29"/>
        <v>3.7</v>
      </c>
      <c r="I40" s="314">
        <v>3.8</v>
      </c>
      <c r="J40" s="315">
        <v>4</v>
      </c>
      <c r="K40" s="374"/>
      <c r="L40" s="386">
        <f t="shared" si="30"/>
        <v>3.9</v>
      </c>
      <c r="M40" s="330">
        <v>4.2</v>
      </c>
      <c r="N40" s="315">
        <v>3.3</v>
      </c>
      <c r="O40" s="374"/>
      <c r="P40" s="393">
        <f t="shared" si="31"/>
        <v>3.75</v>
      </c>
      <c r="Q40" s="314"/>
      <c r="R40" s="315"/>
      <c r="S40" s="374"/>
      <c r="T40" s="386" t="str">
        <f t="shared" si="32"/>
        <v/>
      </c>
      <c r="U40" s="330"/>
      <c r="V40" s="315"/>
      <c r="W40" s="374"/>
      <c r="X40" s="386" t="str">
        <f t="shared" si="33"/>
        <v/>
      </c>
    </row>
    <row r="41" spans="2:24" x14ac:dyDescent="0.25">
      <c r="B41" s="367" t="s">
        <v>131</v>
      </c>
      <c r="C41" s="368" t="s">
        <v>135</v>
      </c>
      <c r="D41" s="626">
        <f t="shared" si="34"/>
        <v>3.85</v>
      </c>
      <c r="E41" s="334">
        <v>3.8</v>
      </c>
      <c r="F41" s="317">
        <v>3.5</v>
      </c>
      <c r="G41" s="374"/>
      <c r="H41" s="393">
        <f t="shared" si="29"/>
        <v>3.65</v>
      </c>
      <c r="I41" s="316">
        <v>3.5</v>
      </c>
      <c r="J41" s="317">
        <v>3.9</v>
      </c>
      <c r="K41" s="374"/>
      <c r="L41" s="386">
        <f t="shared" si="30"/>
        <v>3.7</v>
      </c>
      <c r="M41" s="334">
        <v>4.4000000000000004</v>
      </c>
      <c r="N41" s="317">
        <v>4</v>
      </c>
      <c r="O41" s="374"/>
      <c r="P41" s="393">
        <f t="shared" si="31"/>
        <v>4.2</v>
      </c>
      <c r="Q41" s="316"/>
      <c r="R41" s="317"/>
      <c r="S41" s="374"/>
      <c r="T41" s="386" t="str">
        <f t="shared" si="32"/>
        <v/>
      </c>
      <c r="U41" s="330"/>
      <c r="V41" s="315"/>
      <c r="W41" s="374"/>
      <c r="X41" s="386" t="str">
        <f t="shared" si="33"/>
        <v/>
      </c>
    </row>
    <row r="42" spans="2:24" ht="15.75" thickBot="1" x14ac:dyDescent="0.3">
      <c r="B42" s="369" t="s">
        <v>132</v>
      </c>
      <c r="C42" s="370" t="s">
        <v>136</v>
      </c>
      <c r="D42" s="627" t="str">
        <f t="shared" si="34"/>
        <v/>
      </c>
      <c r="E42" s="378"/>
      <c r="F42" s="374"/>
      <c r="G42" s="374"/>
      <c r="H42" s="383"/>
      <c r="I42" s="376"/>
      <c r="J42" s="374"/>
      <c r="K42" s="374"/>
      <c r="L42" s="619"/>
      <c r="M42" s="378"/>
      <c r="N42" s="374"/>
      <c r="O42" s="374"/>
      <c r="P42" s="383"/>
      <c r="Q42" s="376"/>
      <c r="R42" s="374"/>
      <c r="S42" s="374"/>
      <c r="T42" s="619"/>
      <c r="U42" s="340"/>
      <c r="V42" s="341"/>
      <c r="W42" s="374"/>
      <c r="X42" s="387" t="str">
        <f t="shared" si="33"/>
        <v/>
      </c>
    </row>
    <row r="43" spans="2:24" ht="15.75" thickBot="1" x14ac:dyDescent="0.3">
      <c r="B43" s="371"/>
      <c r="C43" s="372" t="s">
        <v>5</v>
      </c>
      <c r="D43" s="388">
        <f>IF(SUM(E39:G42,I39:K42,M39:O42,Q39:S42,U39:W42)&gt;0,AVERAGE(E39:G42,I39:K42,M39:O42,Q39:S42,U39:W42),"")</f>
        <v>3.6722222222222221</v>
      </c>
      <c r="E43" s="349">
        <f>IF(SUM(E39:E42),AVERAGE(E39:E42),"")</f>
        <v>3.6333333333333329</v>
      </c>
      <c r="F43" s="350">
        <f t="shared" ref="F43:V43" si="35">IF(SUM(F39:F42),AVERAGE(F39:F42),"")</f>
        <v>3.5</v>
      </c>
      <c r="G43" s="351"/>
      <c r="H43" s="390">
        <f>IF(SUM(E39:G42),AVERAGE(E39:G42),"")</f>
        <v>3.5666666666666664</v>
      </c>
      <c r="I43" s="349">
        <f t="shared" si="35"/>
        <v>3.4333333333333336</v>
      </c>
      <c r="J43" s="350">
        <f t="shared" si="35"/>
        <v>3.8333333333333335</v>
      </c>
      <c r="K43" s="351"/>
      <c r="L43" s="389">
        <f>IF(SUM(I39:K42),AVERAGE(I39:K42),"")</f>
        <v>3.6333333333333329</v>
      </c>
      <c r="M43" s="352">
        <f t="shared" si="35"/>
        <v>4.0666666666666673</v>
      </c>
      <c r="N43" s="350">
        <f t="shared" si="35"/>
        <v>3.5666666666666664</v>
      </c>
      <c r="O43" s="351"/>
      <c r="P43" s="390">
        <f>IF(SUM(M39:O42),AVERAGE(M39:O42),"")</f>
        <v>3.8166666666666664</v>
      </c>
      <c r="Q43" s="349" t="str">
        <f t="shared" si="35"/>
        <v/>
      </c>
      <c r="R43" s="350" t="str">
        <f t="shared" si="35"/>
        <v/>
      </c>
      <c r="S43" s="351"/>
      <c r="T43" s="389" t="str">
        <f>IF(SUM(Q39:S42),AVERAGE(Q39:S42),"")</f>
        <v/>
      </c>
      <c r="U43" s="352" t="str">
        <f t="shared" si="35"/>
        <v/>
      </c>
      <c r="V43" s="350" t="str">
        <f t="shared" si="35"/>
        <v/>
      </c>
      <c r="W43" s="351"/>
      <c r="X43" s="389" t="str">
        <f>IF(SUM(U39:W42),AVERAGE(U39:W42),"")</f>
        <v/>
      </c>
    </row>
    <row r="44" spans="2:24" s="306" customFormat="1" ht="8.25" customHeight="1" thickBot="1" x14ac:dyDescent="0.3">
      <c r="B44" s="321"/>
      <c r="C44" s="322"/>
      <c r="D44" s="323"/>
      <c r="E44" s="324"/>
      <c r="F44" s="324"/>
      <c r="G44" s="324"/>
      <c r="H44" s="324"/>
      <c r="I44" s="324"/>
      <c r="J44" s="327"/>
      <c r="K44" s="324"/>
      <c r="L44" s="324"/>
      <c r="M44" s="324"/>
      <c r="N44" s="324"/>
      <c r="O44" s="324"/>
      <c r="P44" s="327"/>
      <c r="Q44" s="324"/>
      <c r="R44" s="324"/>
      <c r="S44" s="324"/>
      <c r="T44" s="324"/>
    </row>
    <row r="45" spans="2:24" ht="23.25" thickBot="1" x14ac:dyDescent="0.3">
      <c r="B45" s="354"/>
      <c r="C45" s="354" t="s">
        <v>287</v>
      </c>
      <c r="D45" s="307" t="s">
        <v>43</v>
      </c>
      <c r="E45" s="308" t="s">
        <v>45</v>
      </c>
      <c r="F45" s="309" t="s">
        <v>44</v>
      </c>
      <c r="G45" s="310" t="s">
        <v>3</v>
      </c>
      <c r="H45" s="385" t="s">
        <v>5</v>
      </c>
      <c r="I45" s="308" t="s">
        <v>45</v>
      </c>
      <c r="J45" s="309" t="s">
        <v>44</v>
      </c>
      <c r="K45" s="310" t="s">
        <v>3</v>
      </c>
      <c r="L45" s="385" t="s">
        <v>5</v>
      </c>
      <c r="M45" s="308" t="s">
        <v>45</v>
      </c>
      <c r="N45" s="309" t="s">
        <v>44</v>
      </c>
      <c r="O45" s="310" t="s">
        <v>3</v>
      </c>
      <c r="P45" s="385" t="s">
        <v>5</v>
      </c>
      <c r="Q45" s="308" t="s">
        <v>45</v>
      </c>
      <c r="R45" s="309" t="s">
        <v>44</v>
      </c>
      <c r="S45" s="310" t="s">
        <v>3</v>
      </c>
      <c r="T45" s="385" t="s">
        <v>5</v>
      </c>
      <c r="U45" s="308" t="s">
        <v>45</v>
      </c>
      <c r="V45" s="309" t="s">
        <v>44</v>
      </c>
      <c r="W45" s="310" t="s">
        <v>3</v>
      </c>
      <c r="X45" s="385" t="s">
        <v>5</v>
      </c>
    </row>
    <row r="46" spans="2:24" x14ac:dyDescent="0.25">
      <c r="B46" s="359" t="s">
        <v>138</v>
      </c>
      <c r="C46" s="360" t="s">
        <v>143</v>
      </c>
      <c r="D46" s="348">
        <f>IF(SUM(H46,L46,P46,T46,X46)&gt;0,AVERAGE(E46:G46,I46:K46,M46:O46,Q46:S46,U46:W46),"")</f>
        <v>4.25</v>
      </c>
      <c r="E46" s="311">
        <v>4.3</v>
      </c>
      <c r="F46" s="312">
        <v>4.0999999999999996</v>
      </c>
      <c r="G46" s="374"/>
      <c r="H46" s="386">
        <f t="shared" ref="H46:H50" si="36">IF(SUM(E46:G46)&gt;0,AVERAGE(E46:G46),"")</f>
        <v>4.1999999999999993</v>
      </c>
      <c r="I46" s="311">
        <v>4</v>
      </c>
      <c r="J46" s="312">
        <v>4.2</v>
      </c>
      <c r="K46" s="374"/>
      <c r="L46" s="386">
        <f t="shared" ref="L46:L50" si="37">IF(SUM(I46:K46)&gt;0,AVERAGE(I46:K46),"")</f>
        <v>4.0999999999999996</v>
      </c>
      <c r="M46" s="311">
        <v>4.8</v>
      </c>
      <c r="N46" s="312">
        <v>4.0999999999999996</v>
      </c>
      <c r="O46" s="374"/>
      <c r="P46" s="386">
        <f t="shared" ref="P46:P50" si="38">IF(SUM(M46:O46)&gt;0,AVERAGE(M46:O46),"")</f>
        <v>4.4499999999999993</v>
      </c>
      <c r="Q46" s="311"/>
      <c r="R46" s="312"/>
      <c r="S46" s="374"/>
      <c r="T46" s="386" t="str">
        <f t="shared" ref="T46:T50" si="39">IF(SUM(Q46:S46)&gt;0,AVERAGE(Q46:S46),"")</f>
        <v/>
      </c>
      <c r="U46" s="311"/>
      <c r="V46" s="312"/>
      <c r="W46" s="374"/>
      <c r="X46" s="386" t="str">
        <f t="shared" ref="X46:X50" si="40">IF(SUM(U46:W46)&gt;0,AVERAGE(U46:W46),"")</f>
        <v/>
      </c>
    </row>
    <row r="47" spans="2:24" x14ac:dyDescent="0.25">
      <c r="B47" s="357" t="s">
        <v>139</v>
      </c>
      <c r="C47" s="358" t="s">
        <v>144</v>
      </c>
      <c r="D47" s="348">
        <f t="shared" ref="D47:D50" si="41">IF(SUM(H47,L47,P47,T47,X47)&gt;0,AVERAGE(E47:G47,I47:K47,M47:O47,Q47:S47,U47:W47),"")</f>
        <v>3.7166666666666668</v>
      </c>
      <c r="E47" s="311">
        <v>3.6</v>
      </c>
      <c r="F47" s="312">
        <v>3.7</v>
      </c>
      <c r="G47" s="374"/>
      <c r="H47" s="386">
        <f t="shared" si="36"/>
        <v>3.6500000000000004</v>
      </c>
      <c r="I47" s="314">
        <v>3.5</v>
      </c>
      <c r="J47" s="315">
        <v>3.8</v>
      </c>
      <c r="K47" s="374"/>
      <c r="L47" s="386">
        <f t="shared" si="37"/>
        <v>3.65</v>
      </c>
      <c r="M47" s="314">
        <v>4</v>
      </c>
      <c r="N47" s="315">
        <v>3.7</v>
      </c>
      <c r="O47" s="374"/>
      <c r="P47" s="386">
        <f t="shared" si="38"/>
        <v>3.85</v>
      </c>
      <c r="Q47" s="314"/>
      <c r="R47" s="315"/>
      <c r="S47" s="374"/>
      <c r="T47" s="386" t="str">
        <f t="shared" si="39"/>
        <v/>
      </c>
      <c r="U47" s="314"/>
      <c r="V47" s="315"/>
      <c r="W47" s="374"/>
      <c r="X47" s="386" t="str">
        <f t="shared" si="40"/>
        <v/>
      </c>
    </row>
    <row r="48" spans="2:24" x14ac:dyDescent="0.25">
      <c r="B48" s="357" t="s">
        <v>140</v>
      </c>
      <c r="C48" s="358" t="s">
        <v>145</v>
      </c>
      <c r="D48" s="348">
        <f t="shared" si="41"/>
        <v>3.5142857142857147</v>
      </c>
      <c r="E48" s="311">
        <v>3.5</v>
      </c>
      <c r="F48" s="312">
        <v>3.5</v>
      </c>
      <c r="G48" s="374"/>
      <c r="H48" s="386">
        <f t="shared" si="36"/>
        <v>3.5</v>
      </c>
      <c r="I48" s="314">
        <v>3.3</v>
      </c>
      <c r="J48" s="315">
        <v>3.8</v>
      </c>
      <c r="K48" s="374"/>
      <c r="L48" s="386">
        <f t="shared" si="37"/>
        <v>3.55</v>
      </c>
      <c r="M48" s="314">
        <v>3.2</v>
      </c>
      <c r="N48" s="315">
        <v>3.1</v>
      </c>
      <c r="O48" s="315">
        <v>4.2</v>
      </c>
      <c r="P48" s="386">
        <f t="shared" si="38"/>
        <v>3.5</v>
      </c>
      <c r="Q48" s="314"/>
      <c r="R48" s="315"/>
      <c r="S48" s="315"/>
      <c r="T48" s="386" t="str">
        <f t="shared" si="39"/>
        <v/>
      </c>
      <c r="U48" s="314"/>
      <c r="V48" s="315"/>
      <c r="W48" s="331"/>
      <c r="X48" s="386" t="str">
        <f t="shared" si="40"/>
        <v/>
      </c>
    </row>
    <row r="49" spans="2:24" x14ac:dyDescent="0.25">
      <c r="B49" s="357" t="s">
        <v>141</v>
      </c>
      <c r="C49" s="358" t="s">
        <v>146</v>
      </c>
      <c r="D49" s="348">
        <f t="shared" si="41"/>
        <v>4.2166666666666668</v>
      </c>
      <c r="E49" s="311">
        <v>4</v>
      </c>
      <c r="F49" s="312">
        <v>4.0999999999999996</v>
      </c>
      <c r="G49" s="374"/>
      <c r="H49" s="386">
        <f t="shared" si="36"/>
        <v>4.05</v>
      </c>
      <c r="I49" s="314">
        <v>4.3</v>
      </c>
      <c r="J49" s="315">
        <v>4.3</v>
      </c>
      <c r="K49" s="374"/>
      <c r="L49" s="386">
        <f t="shared" si="37"/>
        <v>4.3</v>
      </c>
      <c r="M49" s="314">
        <v>4.4000000000000004</v>
      </c>
      <c r="N49" s="315">
        <v>4.2</v>
      </c>
      <c r="O49" s="374"/>
      <c r="P49" s="386">
        <f t="shared" si="38"/>
        <v>4.3000000000000007</v>
      </c>
      <c r="Q49" s="314"/>
      <c r="R49" s="315"/>
      <c r="S49" s="374"/>
      <c r="T49" s="386" t="str">
        <f t="shared" si="39"/>
        <v/>
      </c>
      <c r="U49" s="314"/>
      <c r="V49" s="315"/>
      <c r="W49" s="374"/>
      <c r="X49" s="386" t="str">
        <f t="shared" si="40"/>
        <v/>
      </c>
    </row>
    <row r="50" spans="2:24" ht="15.75" thickBot="1" x14ac:dyDescent="0.3">
      <c r="B50" s="357" t="s">
        <v>142</v>
      </c>
      <c r="C50" s="358" t="s">
        <v>147</v>
      </c>
      <c r="D50" s="353">
        <f t="shared" si="41"/>
        <v>3.85</v>
      </c>
      <c r="E50" s="320">
        <v>3.8</v>
      </c>
      <c r="F50" s="319">
        <v>3.9</v>
      </c>
      <c r="G50" s="374"/>
      <c r="H50" s="387">
        <f t="shared" si="36"/>
        <v>3.8499999999999996</v>
      </c>
      <c r="I50" s="316">
        <v>3.8</v>
      </c>
      <c r="J50" s="317">
        <v>4.2</v>
      </c>
      <c r="K50" s="374"/>
      <c r="L50" s="387">
        <f t="shared" si="37"/>
        <v>4</v>
      </c>
      <c r="M50" s="316">
        <v>3.6</v>
      </c>
      <c r="N50" s="317">
        <v>3.8</v>
      </c>
      <c r="O50" s="374"/>
      <c r="P50" s="387">
        <f t="shared" si="38"/>
        <v>3.7</v>
      </c>
      <c r="Q50" s="316"/>
      <c r="R50" s="317"/>
      <c r="S50" s="374"/>
      <c r="T50" s="387" t="str">
        <f t="shared" si="39"/>
        <v/>
      </c>
      <c r="U50" s="316"/>
      <c r="V50" s="317"/>
      <c r="W50" s="374"/>
      <c r="X50" s="387" t="str">
        <f t="shared" si="40"/>
        <v/>
      </c>
    </row>
    <row r="51" spans="2:24" ht="15.75" thickBot="1" x14ac:dyDescent="0.3">
      <c r="B51" s="651" t="s">
        <v>5</v>
      </c>
      <c r="C51" s="652"/>
      <c r="D51" s="388">
        <f>IF(SUM(E46:G50,I46:K50,M46:O50,Q46:S50,U46:W50)&gt;0,AVERAGE(E46:G50,I46:K50,M46:O50,Q46:S50,U46:W50),"")</f>
        <v>3.8967741935483864</v>
      </c>
      <c r="E51" s="349">
        <f t="shared" ref="E51:W51" si="42">IF(SUM(E46:E50),AVERAGE(E46:E50),"")</f>
        <v>3.84</v>
      </c>
      <c r="F51" s="350">
        <f t="shared" si="42"/>
        <v>3.8600000000000003</v>
      </c>
      <c r="G51" s="351"/>
      <c r="H51" s="389">
        <f>IF(SUM(E46:G50),AVERAGE(E46:G50),"")</f>
        <v>3.8499999999999992</v>
      </c>
      <c r="I51" s="349">
        <f t="shared" si="42"/>
        <v>3.7800000000000002</v>
      </c>
      <c r="J51" s="350">
        <f t="shared" si="42"/>
        <v>4.0600000000000005</v>
      </c>
      <c r="K51" s="351"/>
      <c r="L51" s="389">
        <f>IF(SUM(I46:K50),AVERAGE(I46:K50),"")</f>
        <v>3.9200000000000004</v>
      </c>
      <c r="M51" s="352">
        <f t="shared" si="42"/>
        <v>4</v>
      </c>
      <c r="N51" s="350">
        <f t="shared" si="42"/>
        <v>3.7800000000000002</v>
      </c>
      <c r="O51" s="350">
        <f t="shared" si="42"/>
        <v>4.2</v>
      </c>
      <c r="P51" s="389">
        <f>IF(SUM(M46:O50),AVERAGE(M46:O50),"")</f>
        <v>3.9181818181818184</v>
      </c>
      <c r="Q51" s="349" t="str">
        <f t="shared" si="42"/>
        <v/>
      </c>
      <c r="R51" s="350" t="str">
        <f t="shared" si="42"/>
        <v/>
      </c>
      <c r="S51" s="350" t="str">
        <f t="shared" si="42"/>
        <v/>
      </c>
      <c r="T51" s="389" t="str">
        <f>IF(SUM(Q46:S50),AVERAGE(Q46:S50),"")</f>
        <v/>
      </c>
      <c r="U51" s="352" t="str">
        <f t="shared" si="42"/>
        <v/>
      </c>
      <c r="V51" s="350" t="str">
        <f t="shared" si="42"/>
        <v/>
      </c>
      <c r="W51" s="350" t="str">
        <f t="shared" si="42"/>
        <v/>
      </c>
      <c r="X51" s="389" t="str">
        <f>IF(SUM(U46:W50),AVERAGE(U46:W50),"")</f>
        <v/>
      </c>
    </row>
    <row r="52" spans="2:24" s="306" customFormat="1" ht="8.25" customHeight="1" thickBot="1" x14ac:dyDescent="0.3">
      <c r="B52" s="321"/>
      <c r="C52" s="322"/>
      <c r="D52" s="323"/>
      <c r="E52" s="324"/>
      <c r="F52" s="324"/>
      <c r="G52" s="324"/>
      <c r="H52" s="324"/>
      <c r="I52" s="324"/>
      <c r="J52" s="327"/>
      <c r="K52" s="324"/>
      <c r="L52" s="324"/>
      <c r="M52" s="324"/>
      <c r="N52" s="324"/>
      <c r="O52" s="324"/>
      <c r="P52" s="327"/>
      <c r="Q52" s="324"/>
      <c r="R52" s="324"/>
      <c r="S52" s="324"/>
      <c r="T52" s="324"/>
      <c r="U52" s="324"/>
    </row>
    <row r="53" spans="2:24" ht="23.25" thickBot="1" x14ac:dyDescent="0.3">
      <c r="B53" s="354"/>
      <c r="C53" s="354" t="s">
        <v>289</v>
      </c>
      <c r="D53" s="307" t="s">
        <v>43</v>
      </c>
      <c r="E53" s="308" t="s">
        <v>45</v>
      </c>
      <c r="F53" s="309" t="s">
        <v>44</v>
      </c>
      <c r="G53" s="310" t="s">
        <v>3</v>
      </c>
      <c r="H53" s="385" t="s">
        <v>5</v>
      </c>
      <c r="I53" s="308" t="s">
        <v>45</v>
      </c>
      <c r="J53" s="309" t="s">
        <v>44</v>
      </c>
      <c r="K53" s="310" t="s">
        <v>3</v>
      </c>
      <c r="L53" s="385" t="s">
        <v>5</v>
      </c>
      <c r="M53" s="308" t="s">
        <v>45</v>
      </c>
      <c r="N53" s="309" t="s">
        <v>44</v>
      </c>
      <c r="O53" s="310" t="s">
        <v>3</v>
      </c>
      <c r="P53" s="385" t="s">
        <v>5</v>
      </c>
      <c r="Q53" s="308" t="s">
        <v>45</v>
      </c>
      <c r="R53" s="309" t="s">
        <v>44</v>
      </c>
      <c r="S53" s="310" t="s">
        <v>3</v>
      </c>
      <c r="T53" s="385" t="s">
        <v>5</v>
      </c>
      <c r="U53" s="308" t="s">
        <v>45</v>
      </c>
      <c r="V53" s="309" t="s">
        <v>44</v>
      </c>
      <c r="W53" s="310" t="s">
        <v>3</v>
      </c>
      <c r="X53" s="385" t="s">
        <v>5</v>
      </c>
    </row>
    <row r="54" spans="2:24" x14ac:dyDescent="0.25">
      <c r="B54" s="359" t="s">
        <v>150</v>
      </c>
      <c r="C54" s="360" t="s">
        <v>156</v>
      </c>
      <c r="D54" s="625">
        <f>IF(SUM(H54,L54,P54,T54,X54)&gt;0,AVERAGE(E54:G54,I54:K54,M54:O54,Q54:S54,U54:W54),"")</f>
        <v>3.5999999999999996</v>
      </c>
      <c r="E54" s="342">
        <v>3.9</v>
      </c>
      <c r="F54" s="329">
        <v>3.5</v>
      </c>
      <c r="G54" s="329">
        <v>4.2</v>
      </c>
      <c r="H54" s="396">
        <f t="shared" ref="H54:H58" si="43">IF(SUM(E54:G54)&gt;0,AVERAGE(E54:G54),"")</f>
        <v>3.8666666666666671</v>
      </c>
      <c r="I54" s="328">
        <v>3</v>
      </c>
      <c r="J54" s="329">
        <v>3.7</v>
      </c>
      <c r="K54" s="329">
        <v>4</v>
      </c>
      <c r="L54" s="391">
        <f t="shared" ref="L54:L58" si="44">IF(SUM(I54:K54)&gt;0,AVERAGE(I54:K54),"")</f>
        <v>3.5666666666666664</v>
      </c>
      <c r="M54" s="328">
        <v>3.2</v>
      </c>
      <c r="N54" s="329">
        <v>3.4</v>
      </c>
      <c r="O54" s="329">
        <v>3.5</v>
      </c>
      <c r="P54" s="391">
        <f t="shared" ref="P54:P58" si="45">IF(SUM(M54:O54)&gt;0,AVERAGE(M54:O54),"")</f>
        <v>3.3666666666666667</v>
      </c>
      <c r="Q54" s="328"/>
      <c r="R54" s="329"/>
      <c r="S54" s="329"/>
      <c r="T54" s="391" t="str">
        <f t="shared" ref="T54:T58" si="46">IF(SUM(Q54:S54)&gt;0,AVERAGE(Q54:S54),"")</f>
        <v/>
      </c>
      <c r="U54" s="342"/>
      <c r="V54" s="329"/>
      <c r="W54" s="329"/>
      <c r="X54" s="391" t="str">
        <f t="shared" ref="X54:X59" si="47">IF(SUM(U54:W54)&gt;0,AVERAGE(U54:W54),"")</f>
        <v/>
      </c>
    </row>
    <row r="55" spans="2:24" x14ac:dyDescent="0.25">
      <c r="B55" s="357" t="s">
        <v>151</v>
      </c>
      <c r="C55" s="358" t="s">
        <v>157</v>
      </c>
      <c r="D55" s="626">
        <f t="shared" ref="D55:D59" si="48">IF(SUM(H55,L55,P55,T55,X55)&gt;0,AVERAGE(E55:G55,I55:K55,M55:O55,Q55:S55,U55:W55),"")</f>
        <v>3.5142857142857147</v>
      </c>
      <c r="E55" s="330">
        <v>3.5</v>
      </c>
      <c r="F55" s="325">
        <v>3.6</v>
      </c>
      <c r="G55" s="374"/>
      <c r="H55" s="393">
        <f t="shared" si="43"/>
        <v>3.55</v>
      </c>
      <c r="I55" s="314">
        <v>3.3</v>
      </c>
      <c r="J55" s="325">
        <v>3.4</v>
      </c>
      <c r="K55" s="374"/>
      <c r="L55" s="386">
        <f t="shared" si="44"/>
        <v>3.3499999999999996</v>
      </c>
      <c r="M55" s="314">
        <v>3.6</v>
      </c>
      <c r="N55" s="325">
        <v>3.6</v>
      </c>
      <c r="O55" s="325">
        <v>3.6</v>
      </c>
      <c r="P55" s="386">
        <f t="shared" si="45"/>
        <v>3.6</v>
      </c>
      <c r="Q55" s="314"/>
      <c r="R55" s="325"/>
      <c r="S55" s="325"/>
      <c r="T55" s="386" t="str">
        <f t="shared" si="46"/>
        <v/>
      </c>
      <c r="U55" s="330"/>
      <c r="V55" s="325"/>
      <c r="W55" s="325"/>
      <c r="X55" s="386" t="str">
        <f t="shared" si="47"/>
        <v/>
      </c>
    </row>
    <row r="56" spans="2:24" x14ac:dyDescent="0.25">
      <c r="B56" s="357" t="s">
        <v>152</v>
      </c>
      <c r="C56" s="358" t="s">
        <v>158</v>
      </c>
      <c r="D56" s="626">
        <f t="shared" si="48"/>
        <v>3.6111111111111112</v>
      </c>
      <c r="E56" s="330">
        <v>3.5</v>
      </c>
      <c r="F56" s="325">
        <v>3.6</v>
      </c>
      <c r="G56" s="331">
        <v>3.8</v>
      </c>
      <c r="H56" s="393">
        <f t="shared" si="43"/>
        <v>3.6333333333333329</v>
      </c>
      <c r="I56" s="314">
        <v>3.3</v>
      </c>
      <c r="J56" s="325">
        <v>3.7</v>
      </c>
      <c r="K56" s="331">
        <v>3.6</v>
      </c>
      <c r="L56" s="386">
        <f t="shared" si="44"/>
        <v>3.5333333333333332</v>
      </c>
      <c r="M56" s="314">
        <v>3.8</v>
      </c>
      <c r="N56" s="325">
        <v>3.5</v>
      </c>
      <c r="O56" s="331">
        <v>3.7</v>
      </c>
      <c r="P56" s="386">
        <f t="shared" si="45"/>
        <v>3.6666666666666665</v>
      </c>
      <c r="Q56" s="314"/>
      <c r="R56" s="325"/>
      <c r="S56" s="325"/>
      <c r="T56" s="386" t="str">
        <f t="shared" si="46"/>
        <v/>
      </c>
      <c r="U56" s="330"/>
      <c r="V56" s="325"/>
      <c r="W56" s="325"/>
      <c r="X56" s="386" t="str">
        <f t="shared" si="47"/>
        <v/>
      </c>
    </row>
    <row r="57" spans="2:24" x14ac:dyDescent="0.25">
      <c r="B57" s="357" t="s">
        <v>153</v>
      </c>
      <c r="C57" s="358" t="s">
        <v>159</v>
      </c>
      <c r="D57" s="626">
        <f t="shared" si="48"/>
        <v>3.5444444444444447</v>
      </c>
      <c r="E57" s="330">
        <v>3.4</v>
      </c>
      <c r="F57" s="325">
        <v>3.6</v>
      </c>
      <c r="G57" s="331">
        <v>3.8</v>
      </c>
      <c r="H57" s="393">
        <f t="shared" si="43"/>
        <v>3.6</v>
      </c>
      <c r="I57" s="314">
        <v>3</v>
      </c>
      <c r="J57" s="325">
        <v>3.6</v>
      </c>
      <c r="K57" s="331">
        <v>3.5</v>
      </c>
      <c r="L57" s="386">
        <f t="shared" si="44"/>
        <v>3.3666666666666667</v>
      </c>
      <c r="M57" s="314">
        <v>3.8</v>
      </c>
      <c r="N57" s="325">
        <v>3.2</v>
      </c>
      <c r="O57" s="331">
        <v>4</v>
      </c>
      <c r="P57" s="386">
        <f t="shared" si="45"/>
        <v>3.6666666666666665</v>
      </c>
      <c r="Q57" s="314"/>
      <c r="R57" s="325"/>
      <c r="S57" s="325"/>
      <c r="T57" s="386" t="str">
        <f t="shared" si="46"/>
        <v/>
      </c>
      <c r="U57" s="330"/>
      <c r="V57" s="325"/>
      <c r="W57" s="325"/>
      <c r="X57" s="386" t="str">
        <f t="shared" si="47"/>
        <v/>
      </c>
    </row>
    <row r="58" spans="2:24" x14ac:dyDescent="0.25">
      <c r="B58" s="357" t="s">
        <v>154</v>
      </c>
      <c r="C58" s="358" t="s">
        <v>160</v>
      </c>
      <c r="D58" s="626">
        <f t="shared" si="48"/>
        <v>3.5142857142857138</v>
      </c>
      <c r="E58" s="330">
        <v>3.6</v>
      </c>
      <c r="F58" s="315">
        <v>3.5</v>
      </c>
      <c r="G58" s="374"/>
      <c r="H58" s="393">
        <f t="shared" si="43"/>
        <v>3.55</v>
      </c>
      <c r="I58" s="314">
        <v>3.5</v>
      </c>
      <c r="J58" s="315">
        <v>3.7</v>
      </c>
      <c r="K58" s="374"/>
      <c r="L58" s="386">
        <f t="shared" si="44"/>
        <v>3.6</v>
      </c>
      <c r="M58" s="314">
        <v>3.2</v>
      </c>
      <c r="N58" s="315">
        <v>3.4</v>
      </c>
      <c r="O58" s="315">
        <v>3.7</v>
      </c>
      <c r="P58" s="386">
        <f t="shared" si="45"/>
        <v>3.4333333333333336</v>
      </c>
      <c r="Q58" s="314"/>
      <c r="R58" s="315"/>
      <c r="S58" s="315"/>
      <c r="T58" s="386" t="str">
        <f t="shared" si="46"/>
        <v/>
      </c>
      <c r="U58" s="330"/>
      <c r="V58" s="325"/>
      <c r="W58" s="325"/>
      <c r="X58" s="386" t="str">
        <f t="shared" si="47"/>
        <v/>
      </c>
    </row>
    <row r="59" spans="2:24" ht="15.75" thickBot="1" x14ac:dyDescent="0.3">
      <c r="B59" s="365" t="s">
        <v>155</v>
      </c>
      <c r="C59" s="366" t="s">
        <v>161</v>
      </c>
      <c r="D59" s="627" t="str">
        <f t="shared" si="48"/>
        <v/>
      </c>
      <c r="E59" s="384"/>
      <c r="F59" s="375"/>
      <c r="G59" s="375"/>
      <c r="H59" s="620"/>
      <c r="I59" s="621"/>
      <c r="J59" s="375"/>
      <c r="K59" s="375"/>
      <c r="L59" s="622"/>
      <c r="M59" s="621"/>
      <c r="N59" s="375"/>
      <c r="O59" s="375"/>
      <c r="P59" s="622"/>
      <c r="Q59" s="621"/>
      <c r="R59" s="375"/>
      <c r="S59" s="375"/>
      <c r="T59" s="622"/>
      <c r="U59" s="343"/>
      <c r="V59" s="338"/>
      <c r="W59" s="338"/>
      <c r="X59" s="392" t="str">
        <f t="shared" si="47"/>
        <v/>
      </c>
    </row>
    <row r="60" spans="2:24" ht="15.75" thickBot="1" x14ac:dyDescent="0.3">
      <c r="B60" s="651" t="s">
        <v>5</v>
      </c>
      <c r="C60" s="652"/>
      <c r="D60" s="388">
        <f>IF(SUM(E54:G59,I54:K59,M54:O59,Q54:S59,U54:W59)&gt;0,AVERAGE(E54:G59,I54:K59,M54:O59,Q54:S59,U54:W59),"")</f>
        <v>3.5609756097560967</v>
      </c>
      <c r="E60" s="349">
        <f t="shared" ref="E60:W60" si="49">IF(SUM(E54:E59),AVERAGE(E54:E59),"")</f>
        <v>3.5800000000000005</v>
      </c>
      <c r="F60" s="350">
        <f t="shared" si="49"/>
        <v>3.5599999999999996</v>
      </c>
      <c r="G60" s="350">
        <f t="shared" si="49"/>
        <v>3.9333333333333336</v>
      </c>
      <c r="H60" s="390">
        <f>IF(SUM(E54:G59),AVERAGE(E54:G59),"")</f>
        <v>3.6538461538461542</v>
      </c>
      <c r="I60" s="349">
        <f t="shared" si="49"/>
        <v>3.22</v>
      </c>
      <c r="J60" s="350">
        <f t="shared" si="49"/>
        <v>3.62</v>
      </c>
      <c r="K60" s="350">
        <f t="shared" si="49"/>
        <v>3.6999999999999997</v>
      </c>
      <c r="L60" s="389">
        <f>IF(SUM(I54:K59),AVERAGE(I54:K59),"")</f>
        <v>3.4846153846153851</v>
      </c>
      <c r="M60" s="349">
        <f t="shared" si="49"/>
        <v>3.5200000000000005</v>
      </c>
      <c r="N60" s="350">
        <f t="shared" si="49"/>
        <v>3.4199999999999995</v>
      </c>
      <c r="O60" s="350">
        <f t="shared" si="49"/>
        <v>3.7</v>
      </c>
      <c r="P60" s="389">
        <f>IF(SUM(M54:O59),AVERAGE(M54:O59),"")</f>
        <v>3.5466666666666673</v>
      </c>
      <c r="Q60" s="349" t="str">
        <f t="shared" si="49"/>
        <v/>
      </c>
      <c r="R60" s="350" t="str">
        <f t="shared" si="49"/>
        <v/>
      </c>
      <c r="S60" s="350" t="str">
        <f t="shared" si="49"/>
        <v/>
      </c>
      <c r="T60" s="389" t="str">
        <f>IF(SUM(Q54:S59),AVERAGE(Q54:S59),"")</f>
        <v/>
      </c>
      <c r="U60" s="347" t="str">
        <f t="shared" si="49"/>
        <v/>
      </c>
      <c r="V60" s="346" t="str">
        <f t="shared" si="49"/>
        <v/>
      </c>
      <c r="W60" s="346" t="str">
        <f t="shared" si="49"/>
        <v/>
      </c>
      <c r="X60" s="397" t="str">
        <f>IF(SUM(U54:W59),AVERAGE(U54:W59),"")</f>
        <v/>
      </c>
    </row>
    <row r="61" spans="2:24" s="306" customFormat="1" ht="8.25" customHeight="1" thickBot="1" x14ac:dyDescent="0.3">
      <c r="B61" s="321"/>
      <c r="C61" s="322"/>
      <c r="D61" s="323"/>
      <c r="E61" s="324"/>
      <c r="F61" s="324"/>
      <c r="G61" s="324"/>
      <c r="H61" s="324"/>
      <c r="I61" s="324"/>
      <c r="J61" s="327"/>
      <c r="K61" s="324"/>
      <c r="L61" s="324"/>
      <c r="M61" s="324"/>
      <c r="N61" s="324"/>
      <c r="O61" s="324"/>
      <c r="P61" s="327"/>
      <c r="Q61" s="324"/>
      <c r="R61" s="324"/>
      <c r="S61" s="324"/>
      <c r="T61" s="324"/>
      <c r="U61" s="324"/>
    </row>
    <row r="62" spans="2:24" ht="23.25" thickBot="1" x14ac:dyDescent="0.3">
      <c r="B62" s="354"/>
      <c r="C62" s="354" t="s">
        <v>288</v>
      </c>
      <c r="D62" s="307" t="s">
        <v>43</v>
      </c>
      <c r="E62" s="308" t="s">
        <v>45</v>
      </c>
      <c r="F62" s="309" t="s">
        <v>44</v>
      </c>
      <c r="G62" s="310" t="s">
        <v>3</v>
      </c>
      <c r="H62" s="385" t="s">
        <v>5</v>
      </c>
      <c r="I62" s="308" t="s">
        <v>45</v>
      </c>
      <c r="J62" s="309" t="s">
        <v>44</v>
      </c>
      <c r="K62" s="310" t="s">
        <v>3</v>
      </c>
      <c r="L62" s="385" t="s">
        <v>5</v>
      </c>
      <c r="M62" s="308" t="s">
        <v>45</v>
      </c>
      <c r="N62" s="309" t="s">
        <v>44</v>
      </c>
      <c r="O62" s="310" t="s">
        <v>3</v>
      </c>
      <c r="P62" s="385" t="s">
        <v>5</v>
      </c>
      <c r="Q62" s="308" t="s">
        <v>45</v>
      </c>
      <c r="R62" s="309" t="s">
        <v>44</v>
      </c>
      <c r="S62" s="310" t="s">
        <v>3</v>
      </c>
      <c r="T62" s="385" t="s">
        <v>5</v>
      </c>
      <c r="U62" s="308" t="s">
        <v>45</v>
      </c>
      <c r="V62" s="309" t="s">
        <v>44</v>
      </c>
      <c r="W62" s="310" t="s">
        <v>3</v>
      </c>
      <c r="X62" s="385" t="s">
        <v>5</v>
      </c>
    </row>
    <row r="63" spans="2:24" x14ac:dyDescent="0.25">
      <c r="B63" s="359" t="s">
        <v>162</v>
      </c>
      <c r="C63" s="360" t="s">
        <v>170</v>
      </c>
      <c r="D63" s="348">
        <f>IF(SUM(H63,L63,P63,T63,X63)&gt;0,AVERAGE(E63:G63,I63:K63,M63:O63,Q63:S63,U63:W63),"")</f>
        <v>3.5333333333333332</v>
      </c>
      <c r="E63" s="311">
        <v>3.8</v>
      </c>
      <c r="F63" s="326">
        <v>3.6</v>
      </c>
      <c r="G63" s="374"/>
      <c r="H63" s="386">
        <f t="shared" ref="H63:H70" si="50">IF(SUM(E63:G63)&gt;0,AVERAGE(E63:G63),"")</f>
        <v>3.7</v>
      </c>
      <c r="I63" s="311">
        <v>3.5</v>
      </c>
      <c r="J63" s="326">
        <v>3.6</v>
      </c>
      <c r="K63" s="374"/>
      <c r="L63" s="386">
        <f t="shared" ref="L63:L70" si="51">IF(SUM(I63:K63)&gt;0,AVERAGE(I63:K63),"")</f>
        <v>3.55</v>
      </c>
      <c r="M63" s="311">
        <v>3.4</v>
      </c>
      <c r="N63" s="326">
        <v>3.3</v>
      </c>
      <c r="O63" s="374"/>
      <c r="P63" s="386">
        <f t="shared" ref="P63:P70" si="52">IF(SUM(M63:O63)&gt;0,AVERAGE(M63:O63),"")</f>
        <v>3.3499999999999996</v>
      </c>
      <c r="Q63" s="311"/>
      <c r="R63" s="326"/>
      <c r="S63" s="374"/>
      <c r="T63" s="386" t="str">
        <f t="shared" ref="T63:T70" si="53">IF(SUM(Q63:S63)&gt;0,AVERAGE(Q63:S63),"")</f>
        <v/>
      </c>
      <c r="U63" s="311"/>
      <c r="V63" s="326"/>
      <c r="W63" s="326"/>
      <c r="X63" s="386" t="str">
        <f t="shared" ref="X63:X70" si="54">IF(SUM(U63:W63)&gt;0,AVERAGE(U63:W63),"")</f>
        <v/>
      </c>
    </row>
    <row r="64" spans="2:24" x14ac:dyDescent="0.25">
      <c r="B64" s="357" t="s">
        <v>163</v>
      </c>
      <c r="C64" s="358" t="s">
        <v>171</v>
      </c>
      <c r="D64" s="348">
        <f t="shared" ref="D64:D70" si="55">IF(SUM(H64,L64,P64,T64,X64)&gt;0,AVERAGE(E64:G64,I64:K64,M64:O64,Q64:S64,U64:W64),"")</f>
        <v>3.4</v>
      </c>
      <c r="E64" s="314">
        <v>3.6</v>
      </c>
      <c r="F64" s="325">
        <v>3.3</v>
      </c>
      <c r="G64" s="374"/>
      <c r="H64" s="386">
        <f t="shared" si="50"/>
        <v>3.45</v>
      </c>
      <c r="I64" s="314">
        <v>3.5</v>
      </c>
      <c r="J64" s="325">
        <v>4.2</v>
      </c>
      <c r="K64" s="374"/>
      <c r="L64" s="386">
        <f t="shared" si="51"/>
        <v>3.85</v>
      </c>
      <c r="M64" s="314">
        <v>3</v>
      </c>
      <c r="N64" s="325">
        <v>3</v>
      </c>
      <c r="O64" s="325">
        <v>3.2</v>
      </c>
      <c r="P64" s="386">
        <f t="shared" si="52"/>
        <v>3.0666666666666664</v>
      </c>
      <c r="Q64" s="314"/>
      <c r="R64" s="325"/>
      <c r="S64" s="325"/>
      <c r="T64" s="386" t="str">
        <f t="shared" si="53"/>
        <v/>
      </c>
      <c r="U64" s="314"/>
      <c r="V64" s="325"/>
      <c r="W64" s="325"/>
      <c r="X64" s="386" t="str">
        <f t="shared" si="54"/>
        <v/>
      </c>
    </row>
    <row r="65" spans="2:24" x14ac:dyDescent="0.25">
      <c r="B65" s="357" t="s">
        <v>164</v>
      </c>
      <c r="C65" s="358" t="s">
        <v>172</v>
      </c>
      <c r="D65" s="348">
        <f t="shared" si="55"/>
        <v>3.2285714285714282</v>
      </c>
      <c r="E65" s="314">
        <v>3.4</v>
      </c>
      <c r="F65" s="325">
        <v>3.1</v>
      </c>
      <c r="G65" s="374"/>
      <c r="H65" s="386">
        <f t="shared" si="50"/>
        <v>3.25</v>
      </c>
      <c r="I65" s="314">
        <v>3</v>
      </c>
      <c r="J65" s="325">
        <v>3.7</v>
      </c>
      <c r="K65" s="374"/>
      <c r="L65" s="386">
        <f t="shared" si="51"/>
        <v>3.35</v>
      </c>
      <c r="M65" s="314">
        <v>2.8</v>
      </c>
      <c r="N65" s="325">
        <v>3.2</v>
      </c>
      <c r="O65" s="325">
        <v>3.4</v>
      </c>
      <c r="P65" s="386">
        <f t="shared" si="52"/>
        <v>3.1333333333333333</v>
      </c>
      <c r="Q65" s="314"/>
      <c r="R65" s="325"/>
      <c r="S65" s="325"/>
      <c r="T65" s="386" t="str">
        <f t="shared" si="53"/>
        <v/>
      </c>
      <c r="U65" s="314"/>
      <c r="V65" s="325"/>
      <c r="W65" s="325"/>
      <c r="X65" s="386" t="str">
        <f t="shared" si="54"/>
        <v/>
      </c>
    </row>
    <row r="66" spans="2:24" x14ac:dyDescent="0.25">
      <c r="B66" s="357" t="s">
        <v>165</v>
      </c>
      <c r="C66" s="358" t="s">
        <v>173</v>
      </c>
      <c r="D66" s="348">
        <f t="shared" si="55"/>
        <v>2.9142857142857141</v>
      </c>
      <c r="E66" s="314">
        <v>3.3</v>
      </c>
      <c r="F66" s="325">
        <v>3.1</v>
      </c>
      <c r="G66" s="374"/>
      <c r="H66" s="386">
        <f t="shared" si="50"/>
        <v>3.2</v>
      </c>
      <c r="I66" s="314">
        <v>2.8</v>
      </c>
      <c r="J66" s="325">
        <v>3.6</v>
      </c>
      <c r="K66" s="374"/>
      <c r="L66" s="386">
        <f t="shared" si="51"/>
        <v>3.2</v>
      </c>
      <c r="M66" s="314">
        <v>2.2000000000000002</v>
      </c>
      <c r="N66" s="325">
        <v>2.4</v>
      </c>
      <c r="O66" s="325">
        <v>3</v>
      </c>
      <c r="P66" s="386">
        <f t="shared" si="52"/>
        <v>2.5333333333333332</v>
      </c>
      <c r="Q66" s="314"/>
      <c r="R66" s="325"/>
      <c r="S66" s="325"/>
      <c r="T66" s="386" t="str">
        <f t="shared" si="53"/>
        <v/>
      </c>
      <c r="U66" s="314"/>
      <c r="V66" s="325"/>
      <c r="W66" s="325"/>
      <c r="X66" s="386" t="str">
        <f t="shared" si="54"/>
        <v/>
      </c>
    </row>
    <row r="67" spans="2:24" x14ac:dyDescent="0.25">
      <c r="B67" s="357" t="s">
        <v>166</v>
      </c>
      <c r="C67" s="358" t="s">
        <v>174</v>
      </c>
      <c r="D67" s="348" t="str">
        <f t="shared" si="55"/>
        <v/>
      </c>
      <c r="E67" s="314"/>
      <c r="F67" s="325"/>
      <c r="G67" s="374"/>
      <c r="H67" s="386" t="str">
        <f t="shared" si="50"/>
        <v/>
      </c>
      <c r="I67" s="314"/>
      <c r="J67" s="325"/>
      <c r="K67" s="374"/>
      <c r="L67" s="386" t="str">
        <f t="shared" si="51"/>
        <v/>
      </c>
      <c r="M67" s="314"/>
      <c r="N67" s="325"/>
      <c r="O67" s="374"/>
      <c r="P67" s="386" t="str">
        <f t="shared" si="52"/>
        <v/>
      </c>
      <c r="Q67" s="314"/>
      <c r="R67" s="325"/>
      <c r="S67" s="374"/>
      <c r="T67" s="386" t="str">
        <f t="shared" si="53"/>
        <v/>
      </c>
      <c r="U67" s="314"/>
      <c r="V67" s="325"/>
      <c r="W67" s="374"/>
      <c r="X67" s="386" t="str">
        <f t="shared" si="54"/>
        <v/>
      </c>
    </row>
    <row r="68" spans="2:24" x14ac:dyDescent="0.25">
      <c r="B68" s="357" t="s">
        <v>167</v>
      </c>
      <c r="C68" s="358" t="s">
        <v>175</v>
      </c>
      <c r="D68" s="348">
        <f t="shared" si="55"/>
        <v>3.0571428571428569</v>
      </c>
      <c r="E68" s="314">
        <v>3.4</v>
      </c>
      <c r="F68" s="325">
        <v>2.8</v>
      </c>
      <c r="G68" s="374"/>
      <c r="H68" s="386">
        <f t="shared" si="50"/>
        <v>3.0999999999999996</v>
      </c>
      <c r="I68" s="314">
        <v>2.5</v>
      </c>
      <c r="J68" s="325">
        <v>3.7</v>
      </c>
      <c r="K68" s="374"/>
      <c r="L68" s="386">
        <f t="shared" si="51"/>
        <v>3.1</v>
      </c>
      <c r="M68" s="314">
        <v>2.4</v>
      </c>
      <c r="N68" s="325">
        <v>3.1</v>
      </c>
      <c r="O68" s="325">
        <v>3.5</v>
      </c>
      <c r="P68" s="386">
        <f t="shared" si="52"/>
        <v>3</v>
      </c>
      <c r="Q68" s="314"/>
      <c r="R68" s="325"/>
      <c r="S68" s="325"/>
      <c r="T68" s="386" t="str">
        <f t="shared" si="53"/>
        <v/>
      </c>
      <c r="U68" s="314"/>
      <c r="V68" s="325"/>
      <c r="W68" s="325"/>
      <c r="X68" s="386" t="str">
        <f t="shared" si="54"/>
        <v/>
      </c>
    </row>
    <row r="69" spans="2:24" x14ac:dyDescent="0.25">
      <c r="B69" s="357" t="s">
        <v>168</v>
      </c>
      <c r="C69" s="358" t="s">
        <v>176</v>
      </c>
      <c r="D69" s="348">
        <f t="shared" si="55"/>
        <v>3.2333333333333329</v>
      </c>
      <c r="E69" s="314">
        <v>3.6</v>
      </c>
      <c r="F69" s="325">
        <v>3</v>
      </c>
      <c r="G69" s="374"/>
      <c r="H69" s="386">
        <f t="shared" si="50"/>
        <v>3.3</v>
      </c>
      <c r="I69" s="314">
        <v>3.3</v>
      </c>
      <c r="J69" s="325">
        <v>3.5</v>
      </c>
      <c r="K69" s="374"/>
      <c r="L69" s="386">
        <f t="shared" si="51"/>
        <v>3.4</v>
      </c>
      <c r="M69" s="314">
        <v>3.2</v>
      </c>
      <c r="N69" s="325">
        <v>2.8</v>
      </c>
      <c r="O69" s="374"/>
      <c r="P69" s="386">
        <f t="shared" si="52"/>
        <v>3</v>
      </c>
      <c r="Q69" s="314"/>
      <c r="R69" s="325"/>
      <c r="S69" s="374"/>
      <c r="T69" s="386" t="str">
        <f t="shared" si="53"/>
        <v/>
      </c>
      <c r="U69" s="314"/>
      <c r="V69" s="325"/>
      <c r="W69" s="374"/>
      <c r="X69" s="386" t="str">
        <f t="shared" si="54"/>
        <v/>
      </c>
    </row>
    <row r="70" spans="2:24" ht="15.75" thickBot="1" x14ac:dyDescent="0.3">
      <c r="B70" s="365" t="s">
        <v>169</v>
      </c>
      <c r="C70" s="366" t="s">
        <v>177</v>
      </c>
      <c r="D70" s="353" t="str">
        <f t="shared" si="55"/>
        <v/>
      </c>
      <c r="E70" s="316"/>
      <c r="F70" s="333"/>
      <c r="G70" s="375"/>
      <c r="H70" s="387" t="str">
        <f t="shared" si="50"/>
        <v/>
      </c>
      <c r="I70" s="316"/>
      <c r="J70" s="333"/>
      <c r="K70" s="375"/>
      <c r="L70" s="387" t="str">
        <f t="shared" si="51"/>
        <v/>
      </c>
      <c r="M70" s="316"/>
      <c r="N70" s="333"/>
      <c r="O70" s="333"/>
      <c r="P70" s="387" t="str">
        <f t="shared" si="52"/>
        <v/>
      </c>
      <c r="Q70" s="316"/>
      <c r="R70" s="333"/>
      <c r="S70" s="333"/>
      <c r="T70" s="387" t="str">
        <f t="shared" si="53"/>
        <v/>
      </c>
      <c r="U70" s="316"/>
      <c r="V70" s="333"/>
      <c r="W70" s="325"/>
      <c r="X70" s="387" t="str">
        <f t="shared" si="54"/>
        <v/>
      </c>
    </row>
    <row r="71" spans="2:24" ht="15.75" thickBot="1" x14ac:dyDescent="0.3">
      <c r="B71" s="651" t="s">
        <v>5</v>
      </c>
      <c r="C71" s="652"/>
      <c r="D71" s="388">
        <f>IF(SUM(E63:G70,I63:K70,M63:O70,Q63:S70,U63:W70)&gt;0,AVERAGE(E63:G70,I63:K70,M63:O70,Q63:S70,U63:W70),"")</f>
        <v>3.2200000000000011</v>
      </c>
      <c r="E71" s="349">
        <f t="shared" ref="E71:W71" si="56">IF(SUM(E63:E70),AVERAGE(E63:E70),"")</f>
        <v>3.5166666666666671</v>
      </c>
      <c r="F71" s="350">
        <f t="shared" si="56"/>
        <v>3.15</v>
      </c>
      <c r="G71" s="618"/>
      <c r="H71" s="389">
        <f>IF(SUM(E63:G70),AVERAGE(E63:G70),"")</f>
        <v>3.3333333333333335</v>
      </c>
      <c r="I71" s="349">
        <f t="shared" si="56"/>
        <v>3.1</v>
      </c>
      <c r="J71" s="350">
        <f t="shared" si="56"/>
        <v>3.7166666666666668</v>
      </c>
      <c r="K71" s="618"/>
      <c r="L71" s="389">
        <f>IF(SUM(I63:K70),AVERAGE(I63:K70),"")</f>
        <v>3.4083333333333332</v>
      </c>
      <c r="M71" s="352">
        <f t="shared" si="56"/>
        <v>2.8333333333333335</v>
      </c>
      <c r="N71" s="350">
        <f t="shared" si="56"/>
        <v>2.9666666666666668</v>
      </c>
      <c r="O71" s="350">
        <f t="shared" si="56"/>
        <v>3.2749999999999999</v>
      </c>
      <c r="P71" s="389">
        <f>IF(SUM(M63:O70),AVERAGE(M63:O70),"")</f>
        <v>2.9937499999999995</v>
      </c>
      <c r="Q71" s="349" t="str">
        <f t="shared" si="56"/>
        <v/>
      </c>
      <c r="R71" s="350" t="str">
        <f t="shared" si="56"/>
        <v/>
      </c>
      <c r="S71" s="350" t="str">
        <f t="shared" si="56"/>
        <v/>
      </c>
      <c r="T71" s="389" t="str">
        <f>IF(SUM(Q63:S70),AVERAGE(Q63:S70),"")</f>
        <v/>
      </c>
      <c r="U71" s="352" t="str">
        <f t="shared" si="56"/>
        <v/>
      </c>
      <c r="V71" s="350" t="str">
        <f t="shared" si="56"/>
        <v/>
      </c>
      <c r="W71" s="350" t="str">
        <f t="shared" si="56"/>
        <v/>
      </c>
      <c r="X71" s="389" t="str">
        <f>IF(SUM(U63:W70),AVERAGE(U63:W70),"")</f>
        <v/>
      </c>
    </row>
    <row r="72" spans="2:24" s="306" customFormat="1" ht="8.25" customHeight="1" thickBot="1" x14ac:dyDescent="0.3">
      <c r="B72" s="321"/>
      <c r="C72" s="322"/>
      <c r="D72" s="323"/>
      <c r="E72" s="324"/>
      <c r="F72" s="324"/>
      <c r="G72" s="324"/>
      <c r="H72" s="324"/>
      <c r="I72" s="324"/>
      <c r="J72" s="327"/>
      <c r="K72" s="324"/>
      <c r="L72" s="324"/>
      <c r="M72" s="324"/>
      <c r="N72" s="324"/>
      <c r="O72" s="324"/>
      <c r="P72" s="327"/>
      <c r="Q72" s="324"/>
      <c r="R72" s="324"/>
      <c r="S72" s="324"/>
      <c r="T72" s="324"/>
      <c r="U72" s="324"/>
    </row>
    <row r="73" spans="2:24" ht="23.25" thickBot="1" x14ac:dyDescent="0.3">
      <c r="B73" s="354"/>
      <c r="C73" s="354" t="s">
        <v>178</v>
      </c>
      <c r="D73" s="307" t="s">
        <v>43</v>
      </c>
      <c r="E73" s="308" t="s">
        <v>45</v>
      </c>
      <c r="F73" s="309" t="s">
        <v>44</v>
      </c>
      <c r="G73" s="310" t="s">
        <v>3</v>
      </c>
      <c r="H73" s="385" t="s">
        <v>5</v>
      </c>
      <c r="I73" s="308" t="s">
        <v>45</v>
      </c>
      <c r="J73" s="309" t="s">
        <v>44</v>
      </c>
      <c r="K73" s="310" t="s">
        <v>3</v>
      </c>
      <c r="L73" s="385" t="s">
        <v>5</v>
      </c>
      <c r="M73" s="308" t="s">
        <v>45</v>
      </c>
      <c r="N73" s="309" t="s">
        <v>44</v>
      </c>
      <c r="O73" s="310" t="s">
        <v>3</v>
      </c>
      <c r="P73" s="385" t="s">
        <v>5</v>
      </c>
      <c r="Q73" s="308" t="s">
        <v>45</v>
      </c>
      <c r="R73" s="309" t="s">
        <v>44</v>
      </c>
      <c r="S73" s="310" t="s">
        <v>3</v>
      </c>
      <c r="T73" s="385" t="s">
        <v>5</v>
      </c>
      <c r="U73" s="308" t="s">
        <v>45</v>
      </c>
      <c r="V73" s="309" t="s">
        <v>44</v>
      </c>
      <c r="W73" s="310" t="s">
        <v>3</v>
      </c>
      <c r="X73" s="385" t="s">
        <v>5</v>
      </c>
    </row>
    <row r="74" spans="2:24" x14ac:dyDescent="0.25">
      <c r="B74" s="359" t="s">
        <v>179</v>
      </c>
      <c r="C74" s="360" t="s">
        <v>189</v>
      </c>
      <c r="D74" s="348">
        <f>IF(SUM(H74,L74,P74,T74,X74)&gt;0,AVERAGE(E74:G74,I74:K74,M74:O74,Q74:S74,U74:W74),"")</f>
        <v>4.1000000000000005</v>
      </c>
      <c r="E74" s="328">
        <v>4.0999999999999996</v>
      </c>
      <c r="F74" s="329">
        <v>3.8</v>
      </c>
      <c r="G74" s="329">
        <v>4.8</v>
      </c>
      <c r="H74" s="391">
        <f t="shared" ref="H74:H82" si="57">IF(SUM(E74:G74)&gt;0,AVERAGE(E74:G74),"")</f>
        <v>4.2333333333333334</v>
      </c>
      <c r="I74" s="342">
        <v>4</v>
      </c>
      <c r="J74" s="329">
        <v>4</v>
      </c>
      <c r="K74" s="329">
        <v>4.5</v>
      </c>
      <c r="L74" s="391">
        <f t="shared" ref="L74:L82" si="58">IF(SUM(I74:K74)&gt;0,AVERAGE(I74:K74),"")</f>
        <v>4.166666666666667</v>
      </c>
      <c r="M74" s="328">
        <v>3.8</v>
      </c>
      <c r="N74" s="329">
        <v>3.7</v>
      </c>
      <c r="O74" s="329">
        <v>4.2</v>
      </c>
      <c r="P74" s="391">
        <f t="shared" ref="P74:P82" si="59">IF(SUM(M74:O74)&gt;0,AVERAGE(M74:O74),"")</f>
        <v>3.9</v>
      </c>
      <c r="Q74" s="328"/>
      <c r="R74" s="329"/>
      <c r="S74" s="329"/>
      <c r="T74" s="391" t="str">
        <f t="shared" ref="T74:T82" si="60">IF(SUM(Q74:S74)&gt;0,AVERAGE(Q74:S74),"")</f>
        <v/>
      </c>
      <c r="U74" s="342"/>
      <c r="V74" s="329"/>
      <c r="W74" s="603"/>
      <c r="X74" s="391" t="str">
        <f t="shared" ref="X74:X83" si="61">IF(SUM(U74:W74)&gt;0,AVERAGE(U74:W74),"")</f>
        <v/>
      </c>
    </row>
    <row r="75" spans="2:24" x14ac:dyDescent="0.25">
      <c r="B75" s="357" t="s">
        <v>180</v>
      </c>
      <c r="C75" s="358" t="s">
        <v>190</v>
      </c>
      <c r="D75" s="348">
        <f t="shared" ref="D75:D83" si="62">IF(SUM(H75,L75,P75,T75,X75)&gt;0,AVERAGE(E75:G75,I75:K75,M75:O75,Q75:S75,U75:W75),"")</f>
        <v>4.0555555555555554</v>
      </c>
      <c r="E75" s="314">
        <v>3.8</v>
      </c>
      <c r="F75" s="325">
        <v>3.9</v>
      </c>
      <c r="G75" s="325">
        <v>4.8</v>
      </c>
      <c r="H75" s="386">
        <f t="shared" si="57"/>
        <v>4.166666666666667</v>
      </c>
      <c r="I75" s="330">
        <v>4</v>
      </c>
      <c r="J75" s="325">
        <v>4.0999999999999996</v>
      </c>
      <c r="K75" s="325">
        <v>4.4000000000000004</v>
      </c>
      <c r="L75" s="386">
        <f t="shared" si="58"/>
        <v>4.166666666666667</v>
      </c>
      <c r="M75" s="314">
        <v>3.8</v>
      </c>
      <c r="N75" s="325">
        <v>3.7</v>
      </c>
      <c r="O75" s="325">
        <v>4</v>
      </c>
      <c r="P75" s="386">
        <f t="shared" si="59"/>
        <v>3.8333333333333335</v>
      </c>
      <c r="Q75" s="314"/>
      <c r="R75" s="325"/>
      <c r="S75" s="325"/>
      <c r="T75" s="386" t="str">
        <f t="shared" si="60"/>
        <v/>
      </c>
      <c r="U75" s="330"/>
      <c r="V75" s="325"/>
      <c r="W75" s="315"/>
      <c r="X75" s="386" t="str">
        <f t="shared" si="61"/>
        <v/>
      </c>
    </row>
    <row r="76" spans="2:24" x14ac:dyDescent="0.25">
      <c r="B76" s="357" t="s">
        <v>181</v>
      </c>
      <c r="C76" s="358" t="s">
        <v>191</v>
      </c>
      <c r="D76" s="348">
        <f t="shared" si="62"/>
        <v>3.6444444444444439</v>
      </c>
      <c r="E76" s="314">
        <v>3</v>
      </c>
      <c r="F76" s="325">
        <v>3.6</v>
      </c>
      <c r="G76" s="333">
        <v>3.8</v>
      </c>
      <c r="H76" s="386">
        <f t="shared" si="57"/>
        <v>3.4666666666666663</v>
      </c>
      <c r="I76" s="330">
        <v>3.3</v>
      </c>
      <c r="J76" s="325">
        <v>4</v>
      </c>
      <c r="K76" s="333">
        <v>4.0999999999999996</v>
      </c>
      <c r="L76" s="386">
        <f t="shared" si="58"/>
        <v>3.7999999999999994</v>
      </c>
      <c r="M76" s="314">
        <v>3.4</v>
      </c>
      <c r="N76" s="325">
        <v>3.6</v>
      </c>
      <c r="O76" s="315">
        <v>4</v>
      </c>
      <c r="P76" s="604">
        <f t="shared" si="59"/>
        <v>3.6666666666666665</v>
      </c>
      <c r="Q76" s="314"/>
      <c r="R76" s="325"/>
      <c r="S76" s="325"/>
      <c r="T76" s="386" t="str">
        <f t="shared" si="60"/>
        <v/>
      </c>
      <c r="U76" s="330"/>
      <c r="V76" s="325"/>
      <c r="W76" s="315"/>
      <c r="X76" s="386" t="str">
        <f t="shared" si="61"/>
        <v/>
      </c>
    </row>
    <row r="77" spans="2:24" x14ac:dyDescent="0.25">
      <c r="B77" s="357" t="s">
        <v>182</v>
      </c>
      <c r="C77" s="358" t="s">
        <v>192</v>
      </c>
      <c r="D77" s="348">
        <f t="shared" si="62"/>
        <v>3.4571428571428569</v>
      </c>
      <c r="E77" s="314">
        <v>3.3</v>
      </c>
      <c r="F77" s="315">
        <v>3.5</v>
      </c>
      <c r="G77" s="374"/>
      <c r="H77" s="398">
        <f t="shared" si="57"/>
        <v>3.4</v>
      </c>
      <c r="I77" s="330">
        <v>3</v>
      </c>
      <c r="J77" s="315">
        <v>3.9</v>
      </c>
      <c r="K77" s="374"/>
      <c r="L77" s="398">
        <f t="shared" si="58"/>
        <v>3.45</v>
      </c>
      <c r="M77" s="314">
        <v>3.6</v>
      </c>
      <c r="N77" s="315">
        <v>3.4</v>
      </c>
      <c r="O77" s="315">
        <v>3.5</v>
      </c>
      <c r="P77" s="386">
        <f t="shared" si="59"/>
        <v>3.5</v>
      </c>
      <c r="Q77" s="314"/>
      <c r="R77" s="315"/>
      <c r="S77" s="315"/>
      <c r="T77" s="604" t="str">
        <f t="shared" si="60"/>
        <v/>
      </c>
      <c r="U77" s="330"/>
      <c r="V77" s="315"/>
      <c r="W77" s="315"/>
      <c r="X77" s="386" t="str">
        <f t="shared" si="61"/>
        <v/>
      </c>
    </row>
    <row r="78" spans="2:24" x14ac:dyDescent="0.25">
      <c r="B78" s="357" t="s">
        <v>183</v>
      </c>
      <c r="C78" s="358" t="s">
        <v>193</v>
      </c>
      <c r="D78" s="348">
        <f t="shared" si="62"/>
        <v>3.7714285714285714</v>
      </c>
      <c r="E78" s="314">
        <v>3.5</v>
      </c>
      <c r="F78" s="315">
        <v>3.4</v>
      </c>
      <c r="G78" s="374"/>
      <c r="H78" s="398">
        <f t="shared" si="57"/>
        <v>3.45</v>
      </c>
      <c r="I78" s="330">
        <v>4</v>
      </c>
      <c r="J78" s="315">
        <v>4</v>
      </c>
      <c r="K78" s="374"/>
      <c r="L78" s="398">
        <f t="shared" si="58"/>
        <v>4</v>
      </c>
      <c r="M78" s="314">
        <v>3.6</v>
      </c>
      <c r="N78" s="315">
        <v>4</v>
      </c>
      <c r="O78" s="315">
        <v>3.9</v>
      </c>
      <c r="P78" s="386">
        <f t="shared" si="59"/>
        <v>3.8333333333333335</v>
      </c>
      <c r="Q78" s="314"/>
      <c r="R78" s="315"/>
      <c r="S78" s="315"/>
      <c r="T78" s="386" t="str">
        <f t="shared" si="60"/>
        <v/>
      </c>
      <c r="U78" s="330"/>
      <c r="V78" s="315"/>
      <c r="W78" s="315"/>
      <c r="X78" s="386" t="str">
        <f t="shared" si="61"/>
        <v/>
      </c>
    </row>
    <row r="79" spans="2:24" x14ac:dyDescent="0.25">
      <c r="B79" s="357" t="s">
        <v>184</v>
      </c>
      <c r="C79" s="358" t="s">
        <v>194</v>
      </c>
      <c r="D79" s="348">
        <f t="shared" si="62"/>
        <v>3.9714285714285715</v>
      </c>
      <c r="E79" s="314">
        <v>3.8</v>
      </c>
      <c r="F79" s="315">
        <v>3.4</v>
      </c>
      <c r="G79" s="374"/>
      <c r="H79" s="398">
        <f t="shared" si="57"/>
        <v>3.5999999999999996</v>
      </c>
      <c r="I79" s="330">
        <v>4.3</v>
      </c>
      <c r="J79" s="315">
        <v>4.0999999999999996</v>
      </c>
      <c r="K79" s="374"/>
      <c r="L79" s="398">
        <f t="shared" si="58"/>
        <v>4.1999999999999993</v>
      </c>
      <c r="M79" s="314">
        <v>4.4000000000000004</v>
      </c>
      <c r="N79" s="315">
        <v>4.0999999999999996</v>
      </c>
      <c r="O79" s="315">
        <v>3.7</v>
      </c>
      <c r="P79" s="386">
        <f t="shared" si="59"/>
        <v>4.0666666666666664</v>
      </c>
      <c r="Q79" s="314"/>
      <c r="R79" s="315"/>
      <c r="S79" s="315"/>
      <c r="T79" s="386" t="str">
        <f t="shared" si="60"/>
        <v/>
      </c>
      <c r="U79" s="330"/>
      <c r="V79" s="315"/>
      <c r="W79" s="315"/>
      <c r="X79" s="386" t="str">
        <f t="shared" si="61"/>
        <v/>
      </c>
    </row>
    <row r="80" spans="2:24" x14ac:dyDescent="0.25">
      <c r="B80" s="357" t="s">
        <v>185</v>
      </c>
      <c r="C80" s="358" t="s">
        <v>195</v>
      </c>
      <c r="D80" s="348">
        <f t="shared" si="62"/>
        <v>3.6555555555555554</v>
      </c>
      <c r="E80" s="314">
        <v>3.1</v>
      </c>
      <c r="F80" s="325">
        <v>3.3</v>
      </c>
      <c r="G80" s="344">
        <v>4.3</v>
      </c>
      <c r="H80" s="386">
        <f t="shared" si="57"/>
        <v>3.5666666666666664</v>
      </c>
      <c r="I80" s="330">
        <v>4</v>
      </c>
      <c r="J80" s="325">
        <v>3.8</v>
      </c>
      <c r="K80" s="344">
        <v>3.7</v>
      </c>
      <c r="L80" s="386">
        <f t="shared" si="58"/>
        <v>3.8333333333333335</v>
      </c>
      <c r="M80" s="314">
        <v>3.4</v>
      </c>
      <c r="N80" s="325">
        <v>3.7</v>
      </c>
      <c r="O80" s="315">
        <v>3.6</v>
      </c>
      <c r="P80" s="386">
        <f t="shared" si="59"/>
        <v>3.5666666666666664</v>
      </c>
      <c r="Q80" s="314"/>
      <c r="R80" s="325"/>
      <c r="S80" s="325"/>
      <c r="T80" s="386" t="str">
        <f t="shared" si="60"/>
        <v/>
      </c>
      <c r="U80" s="330"/>
      <c r="V80" s="325"/>
      <c r="W80" s="315"/>
      <c r="X80" s="386" t="str">
        <f t="shared" si="61"/>
        <v/>
      </c>
    </row>
    <row r="81" spans="2:24" x14ac:dyDescent="0.25">
      <c r="B81" s="357" t="s">
        <v>186</v>
      </c>
      <c r="C81" s="358" t="s">
        <v>196</v>
      </c>
      <c r="D81" s="348" t="str">
        <f t="shared" si="62"/>
        <v/>
      </c>
      <c r="E81" s="314"/>
      <c r="F81" s="325"/>
      <c r="G81" s="331"/>
      <c r="H81" s="386" t="str">
        <f t="shared" si="57"/>
        <v/>
      </c>
      <c r="I81" s="330"/>
      <c r="J81" s="325"/>
      <c r="K81" s="332"/>
      <c r="L81" s="386" t="str">
        <f t="shared" si="58"/>
        <v/>
      </c>
      <c r="M81" s="314"/>
      <c r="N81" s="325"/>
      <c r="O81" s="315"/>
      <c r="P81" s="386" t="str">
        <f t="shared" si="59"/>
        <v/>
      </c>
      <c r="Q81" s="314"/>
      <c r="R81" s="325"/>
      <c r="S81" s="325"/>
      <c r="T81" s="386" t="str">
        <f t="shared" si="60"/>
        <v/>
      </c>
      <c r="U81" s="330"/>
      <c r="V81" s="325"/>
      <c r="W81" s="315"/>
      <c r="X81" s="386" t="str">
        <f t="shared" si="61"/>
        <v/>
      </c>
    </row>
    <row r="82" spans="2:24" x14ac:dyDescent="0.25">
      <c r="B82" s="363" t="s">
        <v>187</v>
      </c>
      <c r="C82" s="364" t="s">
        <v>197</v>
      </c>
      <c r="D82" s="348" t="str">
        <f t="shared" si="62"/>
        <v/>
      </c>
      <c r="E82" s="316"/>
      <c r="F82" s="333"/>
      <c r="G82" s="374"/>
      <c r="H82" s="387" t="str">
        <f t="shared" si="57"/>
        <v/>
      </c>
      <c r="I82" s="334"/>
      <c r="J82" s="317"/>
      <c r="K82" s="374"/>
      <c r="L82" s="398" t="str">
        <f t="shared" si="58"/>
        <v/>
      </c>
      <c r="M82" s="316"/>
      <c r="N82" s="317"/>
      <c r="O82" s="317"/>
      <c r="P82" s="386" t="str">
        <f t="shared" si="59"/>
        <v/>
      </c>
      <c r="Q82" s="316"/>
      <c r="R82" s="333"/>
      <c r="S82" s="333"/>
      <c r="T82" s="386" t="str">
        <f t="shared" si="60"/>
        <v/>
      </c>
      <c r="U82" s="330"/>
      <c r="V82" s="315"/>
      <c r="W82" s="315"/>
      <c r="X82" s="386" t="str">
        <f t="shared" si="61"/>
        <v/>
      </c>
    </row>
    <row r="83" spans="2:24" ht="15.75" thickBot="1" x14ac:dyDescent="0.3">
      <c r="B83" s="365" t="s">
        <v>188</v>
      </c>
      <c r="C83" s="366" t="s">
        <v>198</v>
      </c>
      <c r="D83" s="348" t="str">
        <f t="shared" si="62"/>
        <v/>
      </c>
      <c r="E83" s="621"/>
      <c r="F83" s="375"/>
      <c r="G83" s="375"/>
      <c r="H83" s="622"/>
      <c r="I83" s="384"/>
      <c r="J83" s="375"/>
      <c r="K83" s="375"/>
      <c r="L83" s="375"/>
      <c r="M83" s="621"/>
      <c r="N83" s="375"/>
      <c r="O83" s="375"/>
      <c r="P83" s="622"/>
      <c r="Q83" s="621"/>
      <c r="R83" s="375"/>
      <c r="S83" s="375"/>
      <c r="T83" s="622"/>
      <c r="U83" s="343"/>
      <c r="V83" s="338"/>
      <c r="W83" s="336"/>
      <c r="X83" s="392" t="str">
        <f t="shared" si="61"/>
        <v/>
      </c>
    </row>
    <row r="84" spans="2:24" ht="15.75" thickBot="1" x14ac:dyDescent="0.3">
      <c r="B84" s="651" t="s">
        <v>5</v>
      </c>
      <c r="C84" s="652"/>
      <c r="D84" s="388">
        <f>IF(SUM(E74:G82,I74:K82,M74:O82,Q74:S82,U74:W83)&gt;0,AVERAGE(E74:G82,I74:K82,M74:O82,Q74:S82,U74:W83),"")</f>
        <v>3.8157894736842097</v>
      </c>
      <c r="E84" s="349">
        <f>IF(SUM(E74:E82),AVERAGE(E74:E82),"")</f>
        <v>3.5142857142857147</v>
      </c>
      <c r="F84" s="350">
        <f t="shared" ref="F84:W84" si="63">IF(SUM(F74:F83),AVERAGE(F74:F83),"")</f>
        <v>3.5571428571428569</v>
      </c>
      <c r="G84" s="350">
        <f t="shared" si="63"/>
        <v>4.4249999999999998</v>
      </c>
      <c r="H84" s="389">
        <f>IF(SUM(E74:G83),AVERAGE(E74:G83),"")</f>
        <v>3.7333333333333325</v>
      </c>
      <c r="I84" s="349">
        <f t="shared" si="63"/>
        <v>3.8000000000000003</v>
      </c>
      <c r="J84" s="350">
        <f t="shared" si="63"/>
        <v>3.9857142857142862</v>
      </c>
      <c r="K84" s="350">
        <f t="shared" si="63"/>
        <v>4.1749999999999998</v>
      </c>
      <c r="L84" s="389">
        <f>IF(SUM(I74:K83),AVERAGE(I74:K83),"")</f>
        <v>3.9555555555555557</v>
      </c>
      <c r="M84" s="352">
        <f t="shared" si="63"/>
        <v>3.7142857142857144</v>
      </c>
      <c r="N84" s="350">
        <f t="shared" si="63"/>
        <v>3.7428571428571429</v>
      </c>
      <c r="O84" s="350">
        <f t="shared" si="63"/>
        <v>3.8428571428571425</v>
      </c>
      <c r="P84" s="389">
        <f>IF(SUM(M74:O83),AVERAGE(M74:O83),"")</f>
        <v>3.7666666666666671</v>
      </c>
      <c r="Q84" s="349" t="str">
        <f t="shared" si="63"/>
        <v/>
      </c>
      <c r="R84" s="350" t="str">
        <f t="shared" si="63"/>
        <v/>
      </c>
      <c r="S84" s="350" t="str">
        <f t="shared" si="63"/>
        <v/>
      </c>
      <c r="T84" s="389" t="str">
        <f>IF(SUM(Q74:S83),AVERAGE(Q74:S83),"")</f>
        <v/>
      </c>
      <c r="U84" s="347" t="str">
        <f t="shared" si="63"/>
        <v/>
      </c>
      <c r="V84" s="346" t="str">
        <f t="shared" si="63"/>
        <v/>
      </c>
      <c r="W84" s="346" t="str">
        <f t="shared" si="63"/>
        <v/>
      </c>
      <c r="X84" s="397" t="str">
        <f>IF(SUM(U74:W83),AVERAGE(U74:W83),"")</f>
        <v/>
      </c>
    </row>
    <row r="85" spans="2:24" x14ac:dyDescent="0.25">
      <c r="C85" s="303"/>
    </row>
    <row r="86" spans="2:24" x14ac:dyDescent="0.25">
      <c r="J86" s="345"/>
    </row>
  </sheetData>
  <sheetProtection algorithmName="SHA-512" hashValue="muAHEA1YvZgpsDEfRaf+9OGqiKnokWxBQ5ikE47h7+YwIM+DTRPoP6++bdtSNo55TuAXadFarKMws3AaeD/8Gw==" saltValue="oC/Y/MQXosXVeJILpoJr/A==" spinCount="100000" sheet="1" objects="1" scenarios="1"/>
  <protectedRanges>
    <protectedRange sqref="E74:G76 I74:J82 M74:N82 Q74:R82 U74:V83 E80:G81 E77:F79 W83 K74:K76 K80:K81 O74:O76 O80:O81 S74:S76 S80:S81 W74:W76 W80:W81 E82:F82" name="F_CDA"/>
    <protectedRange sqref="G56:G57 E54:F58 I54:J58 M54:N58 Q54:R58 U54:V59 E63:F70 I63:J70 M63:N70 Q63:R70 U63:V70 G54 K56:K57 K54 O56:O57 O54 S56:S57 S54 W56:W57 W54 W59 O64:O66 S64:S66 W64:W66 O68 O70 S68 S70 W68 W70" name="E_Avaliacao"/>
    <protectedRange sqref="I46:J50 M46:N50 U46:V50 Q46:R50 E46:F50 S48 W48 O48" name="D_Ens_Apr"/>
    <protectedRange sqref="E39:F41 I39:J41 M39:N41 Q39:R41 U39:V42" name="C_DPC"/>
    <protectedRange sqref="Q22:R27 M22:N27 I22:J27 E22:F27 G24:G27 K24:K25 O24:O27 S24:S27 U22:V23 O55 S55 W55 W58 O58 S58 O77:O79 O82 S77:S79 S82 W77:W79 W82 U24:W29 K27 E29:G29 M29:O29 Q29:S29 I29:K29 I30:J35 E30:F35 M32:O32 M30:N31 M35:O35 M33:N34 Q32:S32 Q30:R31 U32:W32 U30:V31 Q35:S35 Q33:R34 U35:W35 U33:V34" name="B_Infraestruturas"/>
    <protectedRange sqref="E6:F11 I15:J18 I6:J11 M15:N18 M6:N11 Q15:R18 Q6:R11 U15:V18 U6:V11 E15:F18" name="A_Liderança"/>
  </protectedRanges>
  <mergeCells count="14">
    <mergeCell ref="B2:D4"/>
    <mergeCell ref="E1:X2"/>
    <mergeCell ref="U4:X4"/>
    <mergeCell ref="Q4:T4"/>
    <mergeCell ref="M4:P4"/>
    <mergeCell ref="E4:H4"/>
    <mergeCell ref="I4:L4"/>
    <mergeCell ref="B84:C84"/>
    <mergeCell ref="B12:C12"/>
    <mergeCell ref="B19:C19"/>
    <mergeCell ref="B36:C36"/>
    <mergeCell ref="B51:C51"/>
    <mergeCell ref="B60:C60"/>
    <mergeCell ref="B71:C71"/>
  </mergeCells>
  <conditionalFormatting sqref="E6:G6 E22:G22 E7:F8 E30:F35 E23:F23 E46:F50 E39:F41 E15:F18 E24:G27 I24:J27 U55:W59 M55:O57 M24:N27 Q24:R27 U24:V29 E54:G54 K54 S54 I58:J58 M58:N58 Q55:R58 E74:G76 E80:G81 E10:F11 E9 Q29:R29 M29:N29 I29:J29 E29:G29 O54:O57 W54:W59 E56:G57 E55:F55 E58:F58 I55:J55 I56:K57 E77:F79 E82:F82">
    <cfRule type="cellIs" dxfId="408" priority="314" operator="lessThan">
      <formula>3</formula>
    </cfRule>
  </conditionalFormatting>
  <conditionalFormatting sqref="H46:H50 H39:H41 H54:H58 L54:L58 P54:P58 T54:T58 X54:X59 H6:H11 H22:H27 P22:P27 T22:T27 X22:X35 L22:L27 H15:H18 H74:H82 L29:L35 T29:T35 P29:P35 H29:H35">
    <cfRule type="cellIs" dxfId="407" priority="310" operator="lessThan">
      <formula>3</formula>
    </cfRule>
  </conditionalFormatting>
  <conditionalFormatting sqref="U74:V83 U54:W54 U22:V23 U6:V11 U46:V50 U39:V42 U15:V18 U30:V35">
    <cfRule type="cellIs" dxfId="406" priority="301" operator="lessThan">
      <formula>3</formula>
    </cfRule>
  </conditionalFormatting>
  <conditionalFormatting sqref="I74:J82 I54:K54 I30:J35 I22:J23 I6:J8 I46:J50 I39:J41 I15:J18 I10:J11 I9">
    <cfRule type="cellIs" dxfId="405" priority="307" operator="lessThan">
      <formula>3</formula>
    </cfRule>
  </conditionalFormatting>
  <conditionalFormatting sqref="M74:N82 M54:O54 M32:O32 M22:N23 M6:N8 M46:N50 M39:N41 M15:N18 M30:N31 M35:O35 M33:N34 M10:N11 M9">
    <cfRule type="cellIs" dxfId="404" priority="305" operator="lessThan">
      <formula>3</formula>
    </cfRule>
  </conditionalFormatting>
  <conditionalFormatting sqref="Q74:R82 Q54:S54 Q30:R35 Q22:R23 Q6:R8 Q46:R50 Q39:R41 Q15:R18 Q10:R11 Q9">
    <cfRule type="cellIs" dxfId="403" priority="303" operator="lessThan">
      <formula>3</formula>
    </cfRule>
  </conditionalFormatting>
  <conditionalFormatting sqref="T72:T82 X72:X1048576 X15:X18 T15:T18 P15:P18 L15:L18 H15:H18 D20:D60 T20:T27 X20:X60 D15:D18 H72:H82 D72:D83 D85:D1048576 P20:P27 L20:L27 H20:H27 P72:P82 L72:L82 H84:H1048576 H29:H41 L29:L41 P29:P41 T29:T41 T43:T58 P43:P58 L43:L58 H43:H58 H60 L60 P60 T60 L84:L1048576 P84:P1048576 T84:T1048576">
    <cfRule type="cellIs" dxfId="402" priority="295" operator="lessThan">
      <formula>3</formula>
    </cfRule>
  </conditionalFormatting>
  <conditionalFormatting sqref="L36">
    <cfRule type="cellIs" dxfId="401" priority="294" operator="lessThan">
      <formula>3</formula>
    </cfRule>
  </conditionalFormatting>
  <conditionalFormatting sqref="L43">
    <cfRule type="cellIs" dxfId="400" priority="293" operator="lessThan">
      <formula>3</formula>
    </cfRule>
  </conditionalFormatting>
  <conditionalFormatting sqref="L51">
    <cfRule type="cellIs" dxfId="399" priority="289" operator="lessThan">
      <formula>3</formula>
    </cfRule>
  </conditionalFormatting>
  <conditionalFormatting sqref="L60">
    <cfRule type="cellIs" dxfId="398" priority="288" operator="lessThan">
      <formula>3</formula>
    </cfRule>
  </conditionalFormatting>
  <conditionalFormatting sqref="L84">
    <cfRule type="cellIs" dxfId="397" priority="287" operator="lessThan">
      <formula>3</formula>
    </cfRule>
  </conditionalFormatting>
  <conditionalFormatting sqref="X6:X11 X15:X18">
    <cfRule type="cellIs" dxfId="396" priority="258" operator="lessThan">
      <formula>3</formula>
    </cfRule>
  </conditionalFormatting>
  <conditionalFormatting sqref="L46:L50">
    <cfRule type="cellIs" dxfId="395" priority="282" operator="lessThan">
      <formula>3</formula>
    </cfRule>
  </conditionalFormatting>
  <conditionalFormatting sqref="P46:P50">
    <cfRule type="cellIs" dxfId="394" priority="281" operator="lessThan">
      <formula>3</formula>
    </cfRule>
  </conditionalFormatting>
  <conditionalFormatting sqref="T46:T50">
    <cfRule type="cellIs" dxfId="393" priority="280" operator="lessThan">
      <formula>3</formula>
    </cfRule>
  </conditionalFormatting>
  <conditionalFormatting sqref="X46:X50">
    <cfRule type="cellIs" dxfId="392" priority="279" operator="lessThan">
      <formula>3</formula>
    </cfRule>
  </conditionalFormatting>
  <conditionalFormatting sqref="L39:L41">
    <cfRule type="cellIs" dxfId="391" priority="278" operator="lessThan">
      <formula>3</formula>
    </cfRule>
  </conditionalFormatting>
  <conditionalFormatting sqref="P39:P41">
    <cfRule type="cellIs" dxfId="390" priority="277" operator="lessThan">
      <formula>3</formula>
    </cfRule>
  </conditionalFormatting>
  <conditionalFormatting sqref="T39:T41">
    <cfRule type="cellIs" dxfId="389" priority="276" operator="lessThan">
      <formula>3</formula>
    </cfRule>
  </conditionalFormatting>
  <conditionalFormatting sqref="X39:X42">
    <cfRule type="cellIs" dxfId="388" priority="275" operator="lessThan">
      <formula>3</formula>
    </cfRule>
  </conditionalFormatting>
  <conditionalFormatting sqref="L74:L82">
    <cfRule type="cellIs" dxfId="387" priority="265" operator="lessThan">
      <formula>3</formula>
    </cfRule>
  </conditionalFormatting>
  <conditionalFormatting sqref="P74:P82">
    <cfRule type="cellIs" dxfId="386" priority="264" operator="lessThan">
      <formula>3</formula>
    </cfRule>
  </conditionalFormatting>
  <conditionalFormatting sqref="T74:T82">
    <cfRule type="cellIs" dxfId="385" priority="263" operator="lessThan">
      <formula>3</formula>
    </cfRule>
  </conditionalFormatting>
  <conditionalFormatting sqref="X74:X83">
    <cfRule type="cellIs" dxfId="384" priority="262" operator="lessThan">
      <formula>3</formula>
    </cfRule>
  </conditionalFormatting>
  <conditionalFormatting sqref="L6:L11 L15:L18">
    <cfRule type="cellIs" dxfId="383" priority="261" operator="lessThan">
      <formula>3</formula>
    </cfRule>
  </conditionalFormatting>
  <conditionalFormatting sqref="P6:P11 P15:P18">
    <cfRule type="cellIs" dxfId="382" priority="260" operator="lessThan">
      <formula>3</formula>
    </cfRule>
  </conditionalFormatting>
  <conditionalFormatting sqref="T6:T11 T15:T18">
    <cfRule type="cellIs" dxfId="381" priority="259" operator="lessThan">
      <formula>3</formula>
    </cfRule>
  </conditionalFormatting>
  <conditionalFormatting sqref="E6:G6 I6:J8 Q6:R8 U6:V11 E39:F41 I39:J41 M39:N41 Q39:R41 U39:V42 I46:J50 M46:N50 U46:V50 Q46:R50 I74:J82 M74:N82 Q74:R82 U74:V83 M6:N8 I22:J27 E7:F8 E15:G18 I15:K18 M15:O18 Q15:S18 U15:W18 D22:G27 M32:O32 Q22:R27 M22:N27 M35:O35 M33:N34 U22:V35 E46:F50 D54:G54 I54:K54 Q54:S54 D59 I58:J58 M58:N58 E74:G76 E80:G81 E10:F11 E9 I10:J11 I9 M10:N11 M9 Q10:R11 Q9 Q29:R35 M29:N31 I29:J35 D29:G29 D28 M54:O57 Q55:R58 U54:W59 D30:F35 D56:G57 D55:F55 D58:F58 I56:K57 I55:J55 E77:F79 E82:F82">
    <cfRule type="cellIs" dxfId="380" priority="257" operator="lessThan">
      <formula>3</formula>
    </cfRule>
  </conditionalFormatting>
  <conditionalFormatting sqref="D46:D50 D39:D42 D6:D11 D15:D18 D74:D83">
    <cfRule type="cellIs" dxfId="379" priority="256" operator="lessThan">
      <formula>3</formula>
    </cfRule>
  </conditionalFormatting>
  <conditionalFormatting sqref="L74:L82 P74:P82 T74:T82 X74:X83 H39:H41 H46:H50 L39:L41 L46:L50 P46:P50 P39:P41 T39:T41 T46:T50 D36:X36 D43:F43 D51:F51 T54:T58 X54:X59 H6:H11 L6:L11 P6:P11 T5:T11 X6:X11 T22:T27 X22:X35 H15:H18 L15:L18 P15:P18 T15:T18 X15:X18 T43:V43 X39:X43 X46:X51 H74:H82 P22:P27 L22:L27 H22:H27 P43:R43 L43:N43 H43:J43 P51:V51 L51:N51 H51:J51 P54:P58 L54:L58 H53:H58 E84:X84 H29:H36 L29:L36 P29:P36 T29:T35 D60:X60">
    <cfRule type="cellIs" dxfId="378" priority="255" operator="lessThan">
      <formula>3</formula>
    </cfRule>
  </conditionalFormatting>
  <conditionalFormatting sqref="L36">
    <cfRule type="cellIs" dxfId="377" priority="253" operator="lessThan">
      <formula>3</formula>
    </cfRule>
  </conditionalFormatting>
  <conditionalFormatting sqref="L36">
    <cfRule type="cellIs" dxfId="376" priority="252" operator="lessThan">
      <formula>3</formula>
    </cfRule>
  </conditionalFormatting>
  <conditionalFormatting sqref="L43">
    <cfRule type="cellIs" dxfId="375" priority="251" operator="lessThan">
      <formula>3</formula>
    </cfRule>
  </conditionalFormatting>
  <conditionalFormatting sqref="L43">
    <cfRule type="cellIs" dxfId="374" priority="250" operator="lessThan">
      <formula>3</formula>
    </cfRule>
  </conditionalFormatting>
  <conditionalFormatting sqref="L43">
    <cfRule type="cellIs" dxfId="373" priority="249" operator="lessThan">
      <formula>3</formula>
    </cfRule>
  </conditionalFormatting>
  <conditionalFormatting sqref="L51">
    <cfRule type="cellIs" dxfId="372" priority="248" operator="lessThan">
      <formula>3</formula>
    </cfRule>
  </conditionalFormatting>
  <conditionalFormatting sqref="L51">
    <cfRule type="cellIs" dxfId="371" priority="247" operator="lessThan">
      <formula>3</formula>
    </cfRule>
  </conditionalFormatting>
  <conditionalFormatting sqref="L51">
    <cfRule type="cellIs" dxfId="370" priority="246" operator="lessThan">
      <formula>3</formula>
    </cfRule>
  </conditionalFormatting>
  <conditionalFormatting sqref="L51">
    <cfRule type="cellIs" dxfId="369" priority="245" operator="lessThan">
      <formula>3</formula>
    </cfRule>
  </conditionalFormatting>
  <conditionalFormatting sqref="L60">
    <cfRule type="cellIs" dxfId="368" priority="244" operator="lessThan">
      <formula>3</formula>
    </cfRule>
  </conditionalFormatting>
  <conditionalFormatting sqref="L60">
    <cfRule type="cellIs" dxfId="367" priority="243" operator="lessThan">
      <formula>3</formula>
    </cfRule>
  </conditionalFormatting>
  <conditionalFormatting sqref="L60">
    <cfRule type="cellIs" dxfId="366" priority="242" operator="lessThan">
      <formula>3</formula>
    </cfRule>
  </conditionalFormatting>
  <conditionalFormatting sqref="L60">
    <cfRule type="cellIs" dxfId="365" priority="241" operator="lessThan">
      <formula>3</formula>
    </cfRule>
  </conditionalFormatting>
  <conditionalFormatting sqref="L60">
    <cfRule type="cellIs" dxfId="364" priority="240" operator="lessThan">
      <formula>3</formula>
    </cfRule>
  </conditionalFormatting>
  <conditionalFormatting sqref="L84">
    <cfRule type="cellIs" dxfId="363" priority="239" operator="lessThan">
      <formula>3</formula>
    </cfRule>
  </conditionalFormatting>
  <conditionalFormatting sqref="L84">
    <cfRule type="cellIs" dxfId="362" priority="238" operator="lessThan">
      <formula>3</formula>
    </cfRule>
  </conditionalFormatting>
  <conditionalFormatting sqref="L84">
    <cfRule type="cellIs" dxfId="361" priority="237" operator="lessThan">
      <formula>3</formula>
    </cfRule>
  </conditionalFormatting>
  <conditionalFormatting sqref="L84">
    <cfRule type="cellIs" dxfId="360" priority="236" operator="lessThan">
      <formula>3</formula>
    </cfRule>
  </conditionalFormatting>
  <conditionalFormatting sqref="L84">
    <cfRule type="cellIs" dxfId="359" priority="235" operator="lessThan">
      <formula>3</formula>
    </cfRule>
  </conditionalFormatting>
  <conditionalFormatting sqref="H3:H11 L3:L11 P3:P11 T3:T11 X3:X11 D5:D11">
    <cfRule type="cellIs" dxfId="358" priority="234" operator="lessThan">
      <formula>3</formula>
    </cfRule>
  </conditionalFormatting>
  <conditionalFormatting sqref="A19 A36 A43 A51 A60 A84 D51:F51 C43:F43 Y19:XFD19 T43:V43 X43:XFD43 X51:XFD51 D36:XFD36 P43:R43 L43:N43 H43:J43 P51:V51 L51:N51 H51:J51 D60:XFD60 E84:XFD84">
    <cfRule type="cellIs" dxfId="357" priority="233" operator="lessThan">
      <formula>3</formula>
    </cfRule>
  </conditionalFormatting>
  <conditionalFormatting sqref="B43">
    <cfRule type="cellIs" dxfId="356" priority="232" operator="lessThan">
      <formula>3</formula>
    </cfRule>
  </conditionalFormatting>
  <conditionalFormatting sqref="D13:D14 H14 L14 P14 T14 X14">
    <cfRule type="cellIs" dxfId="355" priority="228" operator="lessThan">
      <formula>3</formula>
    </cfRule>
  </conditionalFormatting>
  <conditionalFormatting sqref="A12:B12 Y12:XFD12">
    <cfRule type="cellIs" dxfId="354" priority="227" operator="lessThan">
      <formula>3</formula>
    </cfRule>
  </conditionalFormatting>
  <conditionalFormatting sqref="U64:V70 I64:J70 M64:N70 Q64:R70 E63:F70">
    <cfRule type="cellIs" dxfId="353" priority="225" operator="lessThan">
      <formula>3</formula>
    </cfRule>
  </conditionalFormatting>
  <conditionalFormatting sqref="H63:H70 L63:L70 P63:P70 T63:T70 X63:X70">
    <cfRule type="cellIs" dxfId="352" priority="224" operator="lessThan">
      <formula>3</formula>
    </cfRule>
  </conditionalFormatting>
  <conditionalFormatting sqref="U63:V63">
    <cfRule type="cellIs" dxfId="351" priority="220" operator="lessThan">
      <formula>3</formula>
    </cfRule>
  </conditionalFormatting>
  <conditionalFormatting sqref="I63:J63">
    <cfRule type="cellIs" dxfId="350" priority="223" operator="lessThan">
      <formula>3</formula>
    </cfRule>
  </conditionalFormatting>
  <conditionalFormatting sqref="M63:N63">
    <cfRule type="cellIs" dxfId="349" priority="222" operator="lessThan">
      <formula>3</formula>
    </cfRule>
  </conditionalFormatting>
  <conditionalFormatting sqref="Q63:R63">
    <cfRule type="cellIs" dxfId="348" priority="221" operator="lessThan">
      <formula>3</formula>
    </cfRule>
  </conditionalFormatting>
  <conditionalFormatting sqref="D61:D71 T61:T71 X61:X71 P61:P71 L61:L71 H61:H71">
    <cfRule type="cellIs" dxfId="347" priority="219" operator="lessThan">
      <formula>3</formula>
    </cfRule>
  </conditionalFormatting>
  <conditionalFormatting sqref="L71">
    <cfRule type="cellIs" dxfId="346" priority="218" operator="lessThan">
      <formula>3</formula>
    </cfRule>
  </conditionalFormatting>
  <conditionalFormatting sqref="I63:J70 M63:N70 Q63:R70 U63:V70 D63:F70">
    <cfRule type="cellIs" dxfId="345" priority="217" operator="lessThan">
      <formula>3</formula>
    </cfRule>
  </conditionalFormatting>
  <conditionalFormatting sqref="D71:F71 H62:H70 L63:L70 P63:P70 T63:T70 X63:X71 H71:J71 L71:W71">
    <cfRule type="cellIs" dxfId="344" priority="216" operator="lessThan">
      <formula>3</formula>
    </cfRule>
  </conditionalFormatting>
  <conditionalFormatting sqref="L71">
    <cfRule type="cellIs" dxfId="343" priority="215" operator="lessThan">
      <formula>3</formula>
    </cfRule>
  </conditionalFormatting>
  <conditionalFormatting sqref="L71">
    <cfRule type="cellIs" dxfId="342" priority="214" operator="lessThan">
      <formula>3</formula>
    </cfRule>
  </conditionalFormatting>
  <conditionalFormatting sqref="L71">
    <cfRule type="cellIs" dxfId="341" priority="213" operator="lessThan">
      <formula>3</formula>
    </cfRule>
  </conditionalFormatting>
  <conditionalFormatting sqref="L71">
    <cfRule type="cellIs" dxfId="340" priority="212" operator="lessThan">
      <formula>3</formula>
    </cfRule>
  </conditionalFormatting>
  <conditionalFormatting sqref="L71">
    <cfRule type="cellIs" dxfId="339" priority="211" operator="lessThan">
      <formula>3</formula>
    </cfRule>
  </conditionalFormatting>
  <conditionalFormatting sqref="A71 D71:F71 H71:J71 L71:XFD71">
    <cfRule type="cellIs" dxfId="338" priority="210" operator="lessThan">
      <formula>3</formula>
    </cfRule>
  </conditionalFormatting>
  <conditionalFormatting sqref="K6">
    <cfRule type="cellIs" dxfId="337" priority="205" operator="lessThan">
      <formula>3</formula>
    </cfRule>
  </conditionalFormatting>
  <conditionalFormatting sqref="K6">
    <cfRule type="cellIs" dxfId="336" priority="204" operator="lessThan">
      <formula>3</formula>
    </cfRule>
  </conditionalFormatting>
  <conditionalFormatting sqref="O6">
    <cfRule type="cellIs" dxfId="335" priority="203" operator="lessThan">
      <formula>3</formula>
    </cfRule>
  </conditionalFormatting>
  <conditionalFormatting sqref="O6">
    <cfRule type="cellIs" dxfId="334" priority="202" operator="lessThan">
      <formula>3</formula>
    </cfRule>
  </conditionalFormatting>
  <conditionalFormatting sqref="S6">
    <cfRule type="cellIs" dxfId="333" priority="201" operator="lessThan">
      <formula>3</formula>
    </cfRule>
  </conditionalFormatting>
  <conditionalFormatting sqref="S6">
    <cfRule type="cellIs" dxfId="332" priority="200" operator="lessThan">
      <formula>3</formula>
    </cfRule>
  </conditionalFormatting>
  <conditionalFormatting sqref="W6">
    <cfRule type="cellIs" dxfId="331" priority="199" operator="lessThan">
      <formula>3</formula>
    </cfRule>
  </conditionalFormatting>
  <conditionalFormatting sqref="W6">
    <cfRule type="cellIs" dxfId="330" priority="198" operator="lessThan">
      <formula>3</formula>
    </cfRule>
  </conditionalFormatting>
  <conditionalFormatting sqref="T12 D12 X12 P12 L12 H12">
    <cfRule type="cellIs" dxfId="329" priority="195" operator="lessThan">
      <formula>3</formula>
    </cfRule>
  </conditionalFormatting>
  <conditionalFormatting sqref="D12:X12">
    <cfRule type="cellIs" dxfId="328" priority="194" operator="lessThan">
      <formula>3</formula>
    </cfRule>
  </conditionalFormatting>
  <conditionalFormatting sqref="L12">
    <cfRule type="cellIs" dxfId="327" priority="193" operator="lessThan">
      <formula>3</formula>
    </cfRule>
  </conditionalFormatting>
  <conditionalFormatting sqref="D12:X12">
    <cfRule type="cellIs" dxfId="326" priority="192" operator="lessThan">
      <formula>3</formula>
    </cfRule>
  </conditionalFormatting>
  <conditionalFormatting sqref="L12">
    <cfRule type="cellIs" dxfId="325" priority="191" operator="lessThan">
      <formula>3</formula>
    </cfRule>
  </conditionalFormatting>
  <conditionalFormatting sqref="L12">
    <cfRule type="cellIs" dxfId="324" priority="190" operator="lessThan">
      <formula>3</formula>
    </cfRule>
  </conditionalFormatting>
  <conditionalFormatting sqref="L12">
    <cfRule type="cellIs" dxfId="323" priority="189" operator="lessThan">
      <formula>3</formula>
    </cfRule>
  </conditionalFormatting>
  <conditionalFormatting sqref="T19 D19 X19 P19 L19 H19">
    <cfRule type="cellIs" dxfId="322" priority="188" operator="lessThan">
      <formula>3</formula>
    </cfRule>
  </conditionalFormatting>
  <conditionalFormatting sqref="D19:X19">
    <cfRule type="cellIs" dxfId="321" priority="187" operator="lessThan">
      <formula>3</formula>
    </cfRule>
  </conditionalFormatting>
  <conditionalFormatting sqref="L19">
    <cfRule type="cellIs" dxfId="320" priority="186" operator="lessThan">
      <formula>3</formula>
    </cfRule>
  </conditionalFormatting>
  <conditionalFormatting sqref="D19:X19">
    <cfRule type="cellIs" dxfId="319" priority="185" operator="lessThan">
      <formula>3</formula>
    </cfRule>
  </conditionalFormatting>
  <conditionalFormatting sqref="L19">
    <cfRule type="cellIs" dxfId="318" priority="184" operator="lessThan">
      <formula>3</formula>
    </cfRule>
  </conditionalFormatting>
  <conditionalFormatting sqref="L19">
    <cfRule type="cellIs" dxfId="317" priority="183" operator="lessThan">
      <formula>3</formula>
    </cfRule>
  </conditionalFormatting>
  <conditionalFormatting sqref="L19">
    <cfRule type="cellIs" dxfId="316" priority="182" operator="lessThan">
      <formula>3</formula>
    </cfRule>
  </conditionalFormatting>
  <conditionalFormatting sqref="D15:D18">
    <cfRule type="cellIs" dxfId="315" priority="181" operator="lessThan">
      <formula>3</formula>
    </cfRule>
  </conditionalFormatting>
  <conditionalFormatting sqref="H15:H18">
    <cfRule type="cellIs" dxfId="314" priority="180" operator="lessThan">
      <formula>3</formula>
    </cfRule>
  </conditionalFormatting>
  <conditionalFormatting sqref="L15:L18">
    <cfRule type="cellIs" dxfId="313" priority="179" operator="lessThan">
      <formula>3</formula>
    </cfRule>
  </conditionalFormatting>
  <conditionalFormatting sqref="P15:P18">
    <cfRule type="cellIs" dxfId="312" priority="178" operator="lessThan">
      <formula>3</formula>
    </cfRule>
  </conditionalFormatting>
  <conditionalFormatting sqref="T15:T18">
    <cfRule type="cellIs" dxfId="311" priority="177" operator="lessThan">
      <formula>3</formula>
    </cfRule>
  </conditionalFormatting>
  <conditionalFormatting sqref="X15:X18">
    <cfRule type="cellIs" dxfId="310" priority="176" operator="lessThan">
      <formula>3</formula>
    </cfRule>
  </conditionalFormatting>
  <conditionalFormatting sqref="G16">
    <cfRule type="cellIs" dxfId="309" priority="175" operator="lessThan">
      <formula>3</formula>
    </cfRule>
  </conditionalFormatting>
  <conditionalFormatting sqref="K16">
    <cfRule type="cellIs" dxfId="308" priority="174" operator="lessThan">
      <formula>3</formula>
    </cfRule>
  </conditionalFormatting>
  <conditionalFormatting sqref="O16">
    <cfRule type="cellIs" dxfId="307" priority="173" operator="lessThan">
      <formula>3</formula>
    </cfRule>
  </conditionalFormatting>
  <conditionalFormatting sqref="S16">
    <cfRule type="cellIs" dxfId="306" priority="172" operator="lessThan">
      <formula>3</formula>
    </cfRule>
  </conditionalFormatting>
  <conditionalFormatting sqref="W16">
    <cfRule type="cellIs" dxfId="305" priority="171" operator="lessThan">
      <formula>3</formula>
    </cfRule>
  </conditionalFormatting>
  <conditionalFormatting sqref="K22 K24:K27 K29">
    <cfRule type="cellIs" dxfId="304" priority="170" operator="lessThan">
      <formula>3</formula>
    </cfRule>
  </conditionalFormatting>
  <conditionalFormatting sqref="K29 K22:K27">
    <cfRule type="cellIs" dxfId="303" priority="169" operator="lessThan">
      <formula>3</formula>
    </cfRule>
  </conditionalFormatting>
  <conditionalFormatting sqref="O22 O24:O27 O29">
    <cfRule type="cellIs" dxfId="302" priority="166" operator="lessThan">
      <formula>3</formula>
    </cfRule>
  </conditionalFormatting>
  <conditionalFormatting sqref="O22:O27 O29">
    <cfRule type="cellIs" dxfId="301" priority="165" operator="lessThan">
      <formula>3</formula>
    </cfRule>
  </conditionalFormatting>
  <conditionalFormatting sqref="S32 S35">
    <cfRule type="cellIs" dxfId="300" priority="158" operator="lessThan">
      <formula>3</formula>
    </cfRule>
  </conditionalFormatting>
  <conditionalFormatting sqref="S32 S35">
    <cfRule type="cellIs" dxfId="299" priority="157" operator="lessThan">
      <formula>3</formula>
    </cfRule>
  </conditionalFormatting>
  <conditionalFormatting sqref="S22 S24:S27 S29">
    <cfRule type="cellIs" dxfId="298" priority="156" operator="lessThan">
      <formula>3</formula>
    </cfRule>
  </conditionalFormatting>
  <conditionalFormatting sqref="S22:S27 S29">
    <cfRule type="cellIs" dxfId="297" priority="155" operator="lessThan">
      <formula>3</formula>
    </cfRule>
  </conditionalFormatting>
  <conditionalFormatting sqref="K74:K76 K80:K81">
    <cfRule type="cellIs" dxfId="296" priority="119" operator="lessThan">
      <formula>3</formula>
    </cfRule>
  </conditionalFormatting>
  <conditionalFormatting sqref="K74:K76 K80:K81">
    <cfRule type="cellIs" dxfId="295" priority="118" operator="lessThan">
      <formula>3</formula>
    </cfRule>
  </conditionalFormatting>
  <conditionalFormatting sqref="B51">
    <cfRule type="cellIs" dxfId="294" priority="101" operator="lessThan">
      <formula>3</formula>
    </cfRule>
  </conditionalFormatting>
  <conditionalFormatting sqref="B60">
    <cfRule type="cellIs" dxfId="293" priority="100" operator="lessThan">
      <formula>3</formula>
    </cfRule>
  </conditionalFormatting>
  <conditionalFormatting sqref="B19">
    <cfRule type="cellIs" dxfId="292" priority="103" operator="lessThan">
      <formula>3</formula>
    </cfRule>
  </conditionalFormatting>
  <conditionalFormatting sqref="B36">
    <cfRule type="cellIs" dxfId="291" priority="102" operator="lessThan">
      <formula>3</formula>
    </cfRule>
  </conditionalFormatting>
  <conditionalFormatting sqref="B71">
    <cfRule type="cellIs" dxfId="290" priority="99" operator="lessThan">
      <formula>3</formula>
    </cfRule>
  </conditionalFormatting>
  <conditionalFormatting sqref="B84">
    <cfRule type="cellIs" dxfId="289" priority="98" operator="lessThan">
      <formula>3</formula>
    </cfRule>
  </conditionalFormatting>
  <conditionalFormatting sqref="G43">
    <cfRule type="cellIs" dxfId="288" priority="97" operator="lessThan">
      <formula>3</formula>
    </cfRule>
  </conditionalFormatting>
  <conditionalFormatting sqref="G43">
    <cfRule type="cellIs" dxfId="287" priority="96" operator="lessThan">
      <formula>3</formula>
    </cfRule>
  </conditionalFormatting>
  <conditionalFormatting sqref="W43 S43 O43 K43">
    <cfRule type="cellIs" dxfId="286" priority="95" operator="lessThan">
      <formula>3</formula>
    </cfRule>
  </conditionalFormatting>
  <conditionalFormatting sqref="W43 S43 O43 K43">
    <cfRule type="cellIs" dxfId="285" priority="94" operator="lessThan">
      <formula>3</formula>
    </cfRule>
  </conditionalFormatting>
  <conditionalFormatting sqref="D84">
    <cfRule type="cellIs" dxfId="284" priority="89" operator="lessThan">
      <formula>3</formula>
    </cfRule>
  </conditionalFormatting>
  <conditionalFormatting sqref="D84">
    <cfRule type="cellIs" dxfId="283" priority="88" operator="lessThan">
      <formula>3</formula>
    </cfRule>
  </conditionalFormatting>
  <conditionalFormatting sqref="D84">
    <cfRule type="cellIs" dxfId="282" priority="87" operator="lessThan">
      <formula>3</formula>
    </cfRule>
  </conditionalFormatting>
  <conditionalFormatting sqref="W48">
    <cfRule type="cellIs" dxfId="281" priority="84" operator="lessThan">
      <formula>3</formula>
    </cfRule>
  </conditionalFormatting>
  <conditionalFormatting sqref="W48">
    <cfRule type="cellIs" dxfId="280" priority="83" operator="lessThan">
      <formula>3</formula>
    </cfRule>
  </conditionalFormatting>
  <conditionalFormatting sqref="W51">
    <cfRule type="cellIs" dxfId="279" priority="82" operator="lessThan">
      <formula>3</formula>
    </cfRule>
  </conditionalFormatting>
  <conditionalFormatting sqref="W51">
    <cfRule type="cellIs" dxfId="278" priority="81" operator="lessThan">
      <formula>3</formula>
    </cfRule>
  </conditionalFormatting>
  <conditionalFormatting sqref="S48">
    <cfRule type="cellIs" dxfId="277" priority="51" operator="lessThan">
      <formula>3</formula>
    </cfRule>
  </conditionalFormatting>
  <conditionalFormatting sqref="O51">
    <cfRule type="cellIs" dxfId="276" priority="78" operator="lessThan">
      <formula>3</formula>
    </cfRule>
  </conditionalFormatting>
  <conditionalFormatting sqref="O51">
    <cfRule type="cellIs" dxfId="275" priority="77" operator="lessThan">
      <formula>3</formula>
    </cfRule>
  </conditionalFormatting>
  <conditionalFormatting sqref="W22 W24:W27 W29">
    <cfRule type="cellIs" dxfId="274" priority="66" operator="lessThan">
      <formula>3</formula>
    </cfRule>
  </conditionalFormatting>
  <conditionalFormatting sqref="W22:W27 W29">
    <cfRule type="cellIs" dxfId="273" priority="65" operator="lessThan">
      <formula>3</formula>
    </cfRule>
  </conditionalFormatting>
  <conditionalFormatting sqref="G51">
    <cfRule type="cellIs" dxfId="272" priority="60" operator="lessThan">
      <formula>3</formula>
    </cfRule>
  </conditionalFormatting>
  <conditionalFormatting sqref="G51">
    <cfRule type="cellIs" dxfId="271" priority="59" operator="lessThan">
      <formula>3</formula>
    </cfRule>
  </conditionalFormatting>
  <conditionalFormatting sqref="W32 W35">
    <cfRule type="cellIs" dxfId="270" priority="68" operator="lessThan">
      <formula>3</formula>
    </cfRule>
  </conditionalFormatting>
  <conditionalFormatting sqref="W32 W35">
    <cfRule type="cellIs" dxfId="269" priority="67" operator="lessThan">
      <formula>3</formula>
    </cfRule>
  </conditionalFormatting>
  <conditionalFormatting sqref="K51">
    <cfRule type="cellIs" dxfId="268" priority="58" operator="lessThan">
      <formula>3</formula>
    </cfRule>
  </conditionalFormatting>
  <conditionalFormatting sqref="K51">
    <cfRule type="cellIs" dxfId="267" priority="57" operator="lessThan">
      <formula>3</formula>
    </cfRule>
  </conditionalFormatting>
  <conditionalFormatting sqref="W28">
    <cfRule type="cellIs" dxfId="266" priority="56" operator="lessThan">
      <formula>3</formula>
    </cfRule>
  </conditionalFormatting>
  <conditionalFormatting sqref="W28">
    <cfRule type="cellIs" dxfId="265" priority="55" operator="lessThan">
      <formula>3</formula>
    </cfRule>
  </conditionalFormatting>
  <conditionalFormatting sqref="O48">
    <cfRule type="cellIs" dxfId="264" priority="54" operator="lessThan">
      <formula>3</formula>
    </cfRule>
  </conditionalFormatting>
  <conditionalFormatting sqref="O48">
    <cfRule type="cellIs" dxfId="263" priority="53" operator="lessThan">
      <formula>3</formula>
    </cfRule>
  </conditionalFormatting>
  <conditionalFormatting sqref="S48">
    <cfRule type="cellIs" dxfId="262" priority="52" operator="lessThan">
      <formula>3</formula>
    </cfRule>
  </conditionalFormatting>
  <conditionalFormatting sqref="O58">
    <cfRule type="cellIs" dxfId="261" priority="50" operator="lessThan">
      <formula>3</formula>
    </cfRule>
  </conditionalFormatting>
  <conditionalFormatting sqref="O58">
    <cfRule type="cellIs" dxfId="260" priority="49" operator="lessThan">
      <formula>3</formula>
    </cfRule>
  </conditionalFormatting>
  <conditionalFormatting sqref="S55:S58">
    <cfRule type="cellIs" dxfId="259" priority="48" operator="lessThan">
      <formula>3</formula>
    </cfRule>
  </conditionalFormatting>
  <conditionalFormatting sqref="S55:S58">
    <cfRule type="cellIs" dxfId="258" priority="47" operator="lessThan">
      <formula>3</formula>
    </cfRule>
  </conditionalFormatting>
  <conditionalFormatting sqref="O64:O66">
    <cfRule type="cellIs" dxfId="257" priority="46" operator="lessThan">
      <formula>3</formula>
    </cfRule>
  </conditionalFormatting>
  <conditionalFormatting sqref="O64:O66">
    <cfRule type="cellIs" dxfId="256" priority="45" operator="lessThan">
      <formula>3</formula>
    </cfRule>
  </conditionalFormatting>
  <conditionalFormatting sqref="O68">
    <cfRule type="cellIs" dxfId="255" priority="44" operator="lessThan">
      <formula>3</formula>
    </cfRule>
  </conditionalFormatting>
  <conditionalFormatting sqref="O68">
    <cfRule type="cellIs" dxfId="254" priority="43" operator="lessThan">
      <formula>3</formula>
    </cfRule>
  </conditionalFormatting>
  <conditionalFormatting sqref="O70">
    <cfRule type="cellIs" dxfId="253" priority="42" operator="lessThan">
      <formula>3</formula>
    </cfRule>
  </conditionalFormatting>
  <conditionalFormatting sqref="O70">
    <cfRule type="cellIs" dxfId="252" priority="41" operator="lessThan">
      <formula>3</formula>
    </cfRule>
  </conditionalFormatting>
  <conditionalFormatting sqref="S64:S66">
    <cfRule type="cellIs" dxfId="251" priority="38" operator="lessThan">
      <formula>3</formula>
    </cfRule>
  </conditionalFormatting>
  <conditionalFormatting sqref="S64:S66">
    <cfRule type="cellIs" dxfId="250" priority="37" operator="lessThan">
      <formula>3</formula>
    </cfRule>
  </conditionalFormatting>
  <conditionalFormatting sqref="S68">
    <cfRule type="cellIs" dxfId="249" priority="36" operator="lessThan">
      <formula>3</formula>
    </cfRule>
  </conditionalFormatting>
  <conditionalFormatting sqref="S68">
    <cfRule type="cellIs" dxfId="248" priority="35" operator="lessThan">
      <formula>3</formula>
    </cfRule>
  </conditionalFormatting>
  <conditionalFormatting sqref="S70">
    <cfRule type="cellIs" dxfId="247" priority="34" operator="lessThan">
      <formula>3</formula>
    </cfRule>
  </conditionalFormatting>
  <conditionalFormatting sqref="S70">
    <cfRule type="cellIs" dxfId="246" priority="33" operator="lessThan">
      <formula>3</formula>
    </cfRule>
  </conditionalFormatting>
  <conditionalFormatting sqref="W64:W66">
    <cfRule type="cellIs" dxfId="245" priority="32" operator="lessThan">
      <formula>3</formula>
    </cfRule>
  </conditionalFormatting>
  <conditionalFormatting sqref="W64:W66">
    <cfRule type="cellIs" dxfId="244" priority="31" operator="lessThan">
      <formula>3</formula>
    </cfRule>
  </conditionalFormatting>
  <conditionalFormatting sqref="W68">
    <cfRule type="cellIs" dxfId="243" priority="30" operator="lessThan">
      <formula>3</formula>
    </cfRule>
  </conditionalFormatting>
  <conditionalFormatting sqref="W68">
    <cfRule type="cellIs" dxfId="242" priority="29" operator="lessThan">
      <formula>3</formula>
    </cfRule>
  </conditionalFormatting>
  <conditionalFormatting sqref="W70">
    <cfRule type="cellIs" dxfId="241" priority="28" operator="lessThan">
      <formula>3</formula>
    </cfRule>
  </conditionalFormatting>
  <conditionalFormatting sqref="W70">
    <cfRule type="cellIs" dxfId="240" priority="27" operator="lessThan">
      <formula>3</formula>
    </cfRule>
  </conditionalFormatting>
  <conditionalFormatting sqref="W63">
    <cfRule type="cellIs" dxfId="239" priority="26" operator="lessThan">
      <formula>3</formula>
    </cfRule>
  </conditionalFormatting>
  <conditionalFormatting sqref="W63">
    <cfRule type="cellIs" dxfId="238" priority="25" operator="lessThan">
      <formula>3</formula>
    </cfRule>
  </conditionalFormatting>
  <conditionalFormatting sqref="W74:W83">
    <cfRule type="cellIs" dxfId="237" priority="24" operator="lessThan">
      <formula>3</formula>
    </cfRule>
  </conditionalFormatting>
  <conditionalFormatting sqref="W74:W83">
    <cfRule type="cellIs" dxfId="236" priority="23" operator="lessThan">
      <formula>3</formula>
    </cfRule>
  </conditionalFormatting>
  <conditionalFormatting sqref="S74:S82">
    <cfRule type="cellIs" dxfId="235" priority="22" operator="lessThan">
      <formula>3</formula>
    </cfRule>
  </conditionalFormatting>
  <conditionalFormatting sqref="S74:S82">
    <cfRule type="cellIs" dxfId="234" priority="21" operator="lessThan">
      <formula>3</formula>
    </cfRule>
  </conditionalFormatting>
  <conditionalFormatting sqref="O74:O82">
    <cfRule type="cellIs" dxfId="233" priority="20" operator="lessThan">
      <formula>3</formula>
    </cfRule>
  </conditionalFormatting>
  <conditionalFormatting sqref="O74:O82">
    <cfRule type="cellIs" dxfId="232" priority="19" operator="lessThan">
      <formula>3</formula>
    </cfRule>
  </conditionalFormatting>
  <conditionalFormatting sqref="E28:T28">
    <cfRule type="cellIs" dxfId="231" priority="18" operator="lessThan">
      <formula>3</formula>
    </cfRule>
  </conditionalFormatting>
  <conditionalFormatting sqref="E28:T28">
    <cfRule type="cellIs" dxfId="230" priority="17" operator="lessThan">
      <formula>3</formula>
    </cfRule>
  </conditionalFormatting>
  <conditionalFormatting sqref="K30:K35">
    <cfRule type="cellIs" dxfId="229" priority="16" operator="lessThan">
      <formula>3</formula>
    </cfRule>
  </conditionalFormatting>
  <conditionalFormatting sqref="K30:K35">
    <cfRule type="cellIs" dxfId="228" priority="15" operator="lessThan">
      <formula>3</formula>
    </cfRule>
  </conditionalFormatting>
  <conditionalFormatting sqref="G30:G35">
    <cfRule type="cellIs" dxfId="227" priority="14" operator="lessThan">
      <formula>3</formula>
    </cfRule>
  </conditionalFormatting>
  <conditionalFormatting sqref="G30:G35">
    <cfRule type="cellIs" dxfId="226" priority="13" operator="lessThan">
      <formula>3</formula>
    </cfRule>
  </conditionalFormatting>
  <conditionalFormatting sqref="W33:W34 S33:S34 W30:W31 S30:S31 O33:O34 O30:O31">
    <cfRule type="cellIs" dxfId="225" priority="12" operator="lessThan">
      <formula>3</formula>
    </cfRule>
  </conditionalFormatting>
  <conditionalFormatting sqref="W33:W34 S33:S34 W30:W31 S30:S31 O33:O34 O30:O31">
    <cfRule type="cellIs" dxfId="224" priority="11" operator="lessThan">
      <formula>3</formula>
    </cfRule>
  </conditionalFormatting>
  <conditionalFormatting sqref="E42:T42 W39:W42 S39:S41 O39:O41 K39:K41 G39:G41">
    <cfRule type="cellIs" dxfId="223" priority="10" operator="lessThan">
      <formula>3</formula>
    </cfRule>
  </conditionalFormatting>
  <conditionalFormatting sqref="E42:T42 W39:W42 S39:S41 O39:O41 K39:K41 G39:G41">
    <cfRule type="cellIs" dxfId="222" priority="9" operator="lessThan">
      <formula>3</formula>
    </cfRule>
  </conditionalFormatting>
  <conditionalFormatting sqref="W49:W50 W46:W47 S49:S50 S46:S47 O49:O50 O46:O47 K46:K50 G46:G50">
    <cfRule type="cellIs" dxfId="221" priority="8" operator="lessThan">
      <formula>3</formula>
    </cfRule>
  </conditionalFormatting>
  <conditionalFormatting sqref="W49:W50 W46:W47 S49:S50 S46:S47 O49:O50 O46:O47 K46:K50 G46:G50">
    <cfRule type="cellIs" dxfId="220" priority="7" operator="lessThan">
      <formula>3</formula>
    </cfRule>
  </conditionalFormatting>
  <conditionalFormatting sqref="E59:T59 K58 K55 G58 G55">
    <cfRule type="cellIs" dxfId="219" priority="6" operator="lessThan">
      <formula>3</formula>
    </cfRule>
  </conditionalFormatting>
  <conditionalFormatting sqref="E59:T59 K58 K55 G58 G55">
    <cfRule type="cellIs" dxfId="218" priority="5" operator="lessThan">
      <formula>3</formula>
    </cfRule>
  </conditionalFormatting>
  <conditionalFormatting sqref="W69 W67 S63 S69 S67 O69 O67 O63 K63:K71 G63:G71">
    <cfRule type="cellIs" dxfId="217" priority="4" operator="lessThan">
      <formula>3</formula>
    </cfRule>
  </conditionalFormatting>
  <conditionalFormatting sqref="W69 W67 S63 S69 S67 O69 O67 O63 K63:K71 G63:G71">
    <cfRule type="cellIs" dxfId="216" priority="3" operator="lessThan">
      <formula>3</formula>
    </cfRule>
  </conditionalFormatting>
  <conditionalFormatting sqref="E83:T83 K82 G82 K77:K79 G77:G79">
    <cfRule type="cellIs" dxfId="215" priority="2" operator="lessThan">
      <formula>3</formula>
    </cfRule>
  </conditionalFormatting>
  <conditionalFormatting sqref="E83:T83 K82 G82 K77:K79 G77:G79">
    <cfRule type="cellIs" dxfId="214" priority="1" operator="lessThan">
      <formula>3</formula>
    </cfRule>
  </conditionalFormatting>
  <dataValidations count="3">
    <dataValidation type="decimal" allowBlank="1" showInputMessage="1" showErrorMessage="1" errorTitle="erro" error="Insira valores entre 1 e 5._x000a__x000a_Para valores decimais use a , para separar as unidades das décimas." sqref="X72:X83 X37:X42 X44:X50 X14:X18 X5:X11 X20:X35 X52:X59 X61:X70" xr:uid="{6DF769A2-1341-4D0A-9651-4D88E9D778EB}">
      <formula1>1</formula1>
      <formula2>5</formula2>
    </dataValidation>
    <dataValidation type="decimal" allowBlank="1" showInputMessage="1" showErrorMessage="1" errorTitle="erro" error="Insira valores entre 1 e 5._x000a__x000a_Para valores decimais use a vírgula (,) para separar as unidades das décimas em vez do ponto (.)_x000a_" sqref="W61:W63 W20:W27 W5:W6 F13:X13 S49:S50 W80:W83 G5:G6 F10:F11 K5:K6 J10:J11 O5:O6 N10:N11 S5:S6 T5:V11 E13:E18 F14:W18 R10:R11 E37:W42 E44:N50 P44:R50 O49:O50 T44:V50 E61:F70 W44:W47 H61:J70 W69 L61:N70 G61:G83 P61:R70 S69 T61:V70 O80:O83 O72:O77 W49:W50 S80:S83 S72:S77 W72:W77 E5:E11 F5:F8 H5:I11 J5:J8 L5:M11 N5:N8 P5:Q11 R5:R8 W29:W35 E52:W59 E72:F83 K61:K83 E20:V35 O44:O47 S44:S47 O61:O63 O67 O69 S67 S61:S63 W67 T72:V83 H72:J83 L72:N83 P72:R83" xr:uid="{005A2003-4CF7-45DA-9544-41A08E8FF0A9}">
      <formula1>1</formula1>
      <formula2>5</formula2>
    </dataValidation>
    <dataValidation allowBlank="1" showInputMessage="1" sqref="E12:X12 E36:X36 E19:X19 E43:X43 E60:X60 E84:X84 E51:X51 E71:F71 H71:J71 L71:X71" xr:uid="{18B6C763-AB06-46A7-9699-BC3508C6FBD3}"/>
  </dataValidations>
  <hyperlinks>
    <hyperlink ref="B1" location="Indice!A1" display="Índice" xr:uid="{C5B9C31E-636A-4E68-95E2-1C3CB3BF845A}"/>
  </hyperlinks>
  <pageMargins left="0.25" right="0.25" top="0.75" bottom="0.75" header="0.3" footer="0.3"/>
  <pageSetup paperSize="9" scale="61" orientation="landscape" r:id="rId1"/>
  <ignoredErrors>
    <ignoredError sqref="T84 T51 T60 T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59BB-7C7D-46E2-8A48-7F5AA0071728}">
  <sheetPr>
    <tabColor theme="9" tint="0.39997558519241921"/>
    <pageSetUpPr fitToPage="1"/>
  </sheetPr>
  <dimension ref="B1:W84"/>
  <sheetViews>
    <sheetView showGridLines="0" zoomScaleNormal="100" workbookViewId="0">
      <pane xSplit="4" ySplit="3" topLeftCell="E4" activePane="bottomRight" state="frozen"/>
      <selection activeCell="B2" sqref="B2:D4"/>
      <selection pane="topRight" activeCell="B2" sqref="B2:D4"/>
      <selection pane="bottomLeft" activeCell="B2" sqref="B2:D4"/>
      <selection pane="bottomRight" activeCell="M26" sqref="M26"/>
    </sheetView>
  </sheetViews>
  <sheetFormatPr defaultRowHeight="15" x14ac:dyDescent="0.25"/>
  <cols>
    <col min="1" max="1" width="1.28515625" style="2" customWidth="1"/>
    <col min="2" max="2" width="5.85546875" style="198" customWidth="1"/>
    <col min="3" max="3" width="42.5703125" style="38" customWidth="1"/>
    <col min="4" max="4" width="5.7109375" style="192" customWidth="1"/>
    <col min="5" max="7" width="6.85546875" style="2" customWidth="1"/>
    <col min="8" max="10" width="8.5703125" style="2" customWidth="1"/>
    <col min="11" max="13" width="6.85546875" style="2" customWidth="1"/>
    <col min="14" max="16" width="8.5703125" style="2" customWidth="1"/>
    <col min="17" max="19" width="6.85546875" style="2" customWidth="1"/>
    <col min="20" max="22" width="8.5703125" style="2" customWidth="1"/>
    <col min="23" max="16384" width="9.140625" style="2"/>
  </cols>
  <sheetData>
    <row r="1" spans="2:22" s="74" customFormat="1" ht="27" customHeight="1" x14ac:dyDescent="0.25">
      <c r="B1" s="589" t="s">
        <v>243</v>
      </c>
      <c r="D1" s="565"/>
      <c r="E1" s="659" t="s">
        <v>272</v>
      </c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</row>
    <row r="2" spans="2:22" s="43" customFormat="1" ht="9" customHeight="1" thickBot="1" x14ac:dyDescent="0.3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2:22" ht="19.5" thickBot="1" x14ac:dyDescent="0.3">
      <c r="B3" s="2"/>
      <c r="C3" s="2"/>
      <c r="E3" s="664" t="s">
        <v>48</v>
      </c>
      <c r="F3" s="665"/>
      <c r="G3" s="665"/>
      <c r="H3" s="665"/>
      <c r="I3" s="665"/>
      <c r="J3" s="666"/>
      <c r="K3" s="667" t="s">
        <v>49</v>
      </c>
      <c r="L3" s="668"/>
      <c r="M3" s="668"/>
      <c r="N3" s="668"/>
      <c r="O3" s="668"/>
      <c r="P3" s="669"/>
      <c r="Q3" s="670" t="s">
        <v>3</v>
      </c>
      <c r="R3" s="671"/>
      <c r="S3" s="671"/>
      <c r="T3" s="671"/>
      <c r="U3" s="671"/>
      <c r="V3" s="672"/>
    </row>
    <row r="4" spans="2:22" ht="24" customHeight="1" thickBot="1" x14ac:dyDescent="0.3">
      <c r="B4" s="44"/>
      <c r="C4" s="44" t="s">
        <v>88</v>
      </c>
      <c r="D4" s="172" t="s">
        <v>43</v>
      </c>
      <c r="E4" s="90" t="str">
        <f>Indice!$D$5</f>
        <v>1º Ciclo</v>
      </c>
      <c r="F4" s="91" t="str">
        <f>Indice!$D$6</f>
        <v>2º Ciclo</v>
      </c>
      <c r="G4" s="92" t="str">
        <f>Indice!$D$7</f>
        <v>3º Ciclo</v>
      </c>
      <c r="H4" s="93" t="str">
        <f>Indice!$D$8</f>
        <v>Secundário Geral</v>
      </c>
      <c r="I4" s="168" t="str">
        <f>Indice!$D$9</f>
        <v>Secundário Profissional</v>
      </c>
      <c r="J4" s="399" t="s">
        <v>5</v>
      </c>
      <c r="K4" s="90" t="str">
        <f>Indice!$D$5</f>
        <v>1º Ciclo</v>
      </c>
      <c r="L4" s="91" t="str">
        <f>Indice!$D$6</f>
        <v>2º Ciclo</v>
      </c>
      <c r="M4" s="92" t="str">
        <f>Indice!$D$7</f>
        <v>3º Ciclo</v>
      </c>
      <c r="N4" s="93" t="str">
        <f>Indice!$D$8</f>
        <v>Secundário Geral</v>
      </c>
      <c r="O4" s="168" t="str">
        <f>Indice!$D$9</f>
        <v>Secundário Profissional</v>
      </c>
      <c r="P4" s="414" t="s">
        <v>5</v>
      </c>
    </row>
    <row r="5" spans="2:22" ht="15.75" customHeight="1" x14ac:dyDescent="0.25">
      <c r="B5" s="199" t="s">
        <v>78</v>
      </c>
      <c r="C5" s="45" t="s">
        <v>83</v>
      </c>
      <c r="D5" s="193">
        <f>IF(SUM(E5:I5,K5:O5)&gt;0,AVERAGE(E5:I5,K5:O5),"")</f>
        <v>3.6333333333333333</v>
      </c>
      <c r="E5" s="64">
        <f>IF(('Médias por Questão e Nivel Ens.'!E6)&gt;0,'Médias por Questão e Nivel Ens.'!E6,"")</f>
        <v>3.6</v>
      </c>
      <c r="F5" s="65">
        <f>IF(('Médias por Questão e Nivel Ens.'!I6)&gt;0,'Médias por Questão e Nivel Ens.'!I6,"")</f>
        <v>3</v>
      </c>
      <c r="G5" s="65">
        <f>IF(('Médias por Questão e Nivel Ens.'!M6)&gt;0,'Médias por Questão e Nivel Ens.'!M6,"")</f>
        <v>3.8</v>
      </c>
      <c r="H5" s="65" t="str">
        <f>IF(('Médias por Questão e Nivel Ens.'!Q6)&gt;0,'Médias por Questão e Nivel Ens.'!Q6,"")</f>
        <v/>
      </c>
      <c r="I5" s="65" t="str">
        <f>IF(('Médias por Questão e Nivel Ens.'!U6)&gt;0,'Médias por Questão e Nivel Ens.'!U6,"")</f>
        <v/>
      </c>
      <c r="J5" s="400">
        <f>IF(SUM(E5:I5)&gt;0,AVERAGE(E5:I5),"")</f>
        <v>3.4666666666666663</v>
      </c>
      <c r="K5" s="64">
        <f>IF(('Médias por Questão e Nivel Ens.'!F6)&gt;0,'Médias por Questão e Nivel Ens.'!F6,"")</f>
        <v>3.6</v>
      </c>
      <c r="L5" s="65">
        <f>IF(('Médias por Questão e Nivel Ens.'!J6)&gt;0,'Médias por Questão e Nivel Ens.'!J6,"")</f>
        <v>4</v>
      </c>
      <c r="M5" s="65">
        <f>IF(('Médias por Questão e Nivel Ens.'!N6)&gt;0,'Médias por Questão e Nivel Ens.'!N6,"")</f>
        <v>3.8</v>
      </c>
      <c r="N5" s="65" t="str">
        <f>IF(('Médias por Questão e Nivel Ens.'!R6)&gt;0,'Médias por Questão e Nivel Ens.'!R6,"")</f>
        <v/>
      </c>
      <c r="O5" s="65" t="str">
        <f>IF(('Médias por Questão e Nivel Ens.'!V6)&gt;0,'Médias por Questão e Nivel Ens.'!V6,"")</f>
        <v/>
      </c>
      <c r="P5" s="415">
        <f>IF(SUM(K5:O5)&gt;0,AVERAGE(K5:O5),"")</f>
        <v>3.7999999999999994</v>
      </c>
    </row>
    <row r="6" spans="2:22" ht="15.75" customHeight="1" x14ac:dyDescent="0.25">
      <c r="B6" s="200" t="s">
        <v>79</v>
      </c>
      <c r="C6" s="40" t="s">
        <v>84</v>
      </c>
      <c r="D6" s="194">
        <f t="shared" ref="D6:D10" si="0">IF(SUM(E6:I6,K6:O6)&gt;0,AVERAGE(E6:I6,K6:O6),"")</f>
        <v>3.7166666666666663</v>
      </c>
      <c r="E6" s="55">
        <f>IF(('Médias por Questão e Nivel Ens.'!E7)&gt;0,'Médias por Questão e Nivel Ens.'!E7,"")</f>
        <v>3.6</v>
      </c>
      <c r="F6" s="56">
        <f>IF(('Médias por Questão e Nivel Ens.'!I7)&gt;0,'Médias por Questão e Nivel Ens.'!I7,"")</f>
        <v>2.8</v>
      </c>
      <c r="G6" s="56">
        <f>IF(('Médias por Questão e Nivel Ens.'!M7)&gt;0,'Médias por Questão e Nivel Ens.'!M7,"")</f>
        <v>4</v>
      </c>
      <c r="H6" s="56" t="str">
        <f>IF(('Médias por Questão e Nivel Ens.'!Q7)&gt;0,'Médias por Questão e Nivel Ens.'!Q7,"")</f>
        <v/>
      </c>
      <c r="I6" s="56" t="str">
        <f>IF(('Médias por Questão e Nivel Ens.'!U7)&gt;0,'Médias por Questão e Nivel Ens.'!U7,"")</f>
        <v/>
      </c>
      <c r="J6" s="401">
        <f t="shared" ref="J6:J10" si="1">IF(SUM(E6:I6)&gt;0,AVERAGE(E6:I6),"")</f>
        <v>3.4666666666666668</v>
      </c>
      <c r="K6" s="55">
        <f>IF(('Médias por Questão e Nivel Ens.'!F7)&gt;0,'Médias por Questão e Nivel Ens.'!F7,"")</f>
        <v>3.9</v>
      </c>
      <c r="L6" s="56">
        <f>IF(('Médias por Questão e Nivel Ens.'!J7)&gt;0,'Médias por Questão e Nivel Ens.'!J7,"")</f>
        <v>4.0999999999999996</v>
      </c>
      <c r="M6" s="56">
        <f>IF(('Médias por Questão e Nivel Ens.'!N7)&gt;0,'Médias por Questão e Nivel Ens.'!N7,"")</f>
        <v>3.9</v>
      </c>
      <c r="N6" s="56" t="str">
        <f>IF(('Médias por Questão e Nivel Ens.'!R7)&gt;0,'Médias por Questão e Nivel Ens.'!R7,"")</f>
        <v/>
      </c>
      <c r="O6" s="56" t="str">
        <f>IF(('Médias por Questão e Nivel Ens.'!V7)&gt;0,'Médias por Questão e Nivel Ens.'!V7,"")</f>
        <v/>
      </c>
      <c r="P6" s="416">
        <f t="shared" ref="P6:P7" si="2">IF(SUM(K6:O6)&gt;0,AVERAGE(K6:O6),"")</f>
        <v>3.9666666666666668</v>
      </c>
    </row>
    <row r="7" spans="2:22" ht="15.75" customHeight="1" x14ac:dyDescent="0.25">
      <c r="B7" s="200" t="s">
        <v>80</v>
      </c>
      <c r="C7" s="40" t="s">
        <v>85</v>
      </c>
      <c r="D7" s="194">
        <f t="shared" si="0"/>
        <v>3.5499999999999994</v>
      </c>
      <c r="E7" s="67">
        <f>IF(('Médias por Questão e Nivel Ens.'!E8)&gt;0,'Médias por Questão e Nivel Ens.'!E8,"")</f>
        <v>3.4</v>
      </c>
      <c r="F7" s="68">
        <f>IF(('Médias por Questão e Nivel Ens.'!I8)&gt;0,'Médias por Questão e Nivel Ens.'!I8,"")</f>
        <v>3.3</v>
      </c>
      <c r="G7" s="68">
        <f>IF(('Médias por Questão e Nivel Ens.'!M8)&gt;0,'Médias por Questão e Nivel Ens.'!M8,"")</f>
        <v>3.8</v>
      </c>
      <c r="H7" s="68" t="str">
        <f>IF(('Médias por Questão e Nivel Ens.'!Q8)&gt;0,'Médias por Questão e Nivel Ens.'!Q8,"")</f>
        <v/>
      </c>
      <c r="I7" s="56" t="str">
        <f>IF(('Médias por Questão e Nivel Ens.'!U8)&gt;0,'Médias por Questão e Nivel Ens.'!U8,"")</f>
        <v/>
      </c>
      <c r="J7" s="401">
        <f t="shared" si="1"/>
        <v>3.5</v>
      </c>
      <c r="K7" s="67">
        <f>IF(('Médias por Questão e Nivel Ens.'!F8)&gt;0,'Médias por Questão e Nivel Ens.'!F8,"")</f>
        <v>3.2</v>
      </c>
      <c r="L7" s="68">
        <f>IF(('Médias por Questão e Nivel Ens.'!J8)&gt;0,'Médias por Questão e Nivel Ens.'!J8,"")</f>
        <v>3.9</v>
      </c>
      <c r="M7" s="68">
        <f>IF(('Médias por Questão e Nivel Ens.'!N8)&gt;0,'Médias por Questão e Nivel Ens.'!N8,"")</f>
        <v>3.7</v>
      </c>
      <c r="N7" s="68" t="str">
        <f>IF(('Médias por Questão e Nivel Ens.'!R8)&gt;0,'Médias por Questão e Nivel Ens.'!R8,"")</f>
        <v/>
      </c>
      <c r="O7" s="56" t="str">
        <f>IF(('Médias por Questão e Nivel Ens.'!V8)&gt;0,'Médias por Questão e Nivel Ens.'!V8,"")</f>
        <v/>
      </c>
      <c r="P7" s="416">
        <f t="shared" si="2"/>
        <v>3.6</v>
      </c>
    </row>
    <row r="8" spans="2:22" ht="15.75" customHeight="1" x14ac:dyDescent="0.25">
      <c r="B8" s="200" t="s">
        <v>124</v>
      </c>
      <c r="C8" s="40" t="s">
        <v>125</v>
      </c>
      <c r="D8" s="194" t="str">
        <f t="shared" si="0"/>
        <v/>
      </c>
      <c r="E8" s="275" t="str">
        <f>IF(('Médias por Questão e Nivel Ens.'!E9)&gt;0,'Médias por Questão e Nivel Ens.'!E9,"")</f>
        <v/>
      </c>
      <c r="F8" s="265"/>
      <c r="G8" s="265"/>
      <c r="H8" s="265"/>
      <c r="I8" s="171" t="str">
        <f>IF(('Médias por Questão e Nivel Ens.'!U9)&gt;0,'Médias por Questão e Nivel Ens.'!U9,"")</f>
        <v/>
      </c>
      <c r="J8" s="401" t="str">
        <f t="shared" si="1"/>
        <v/>
      </c>
      <c r="K8" s="275" t="str">
        <f>IF(('Médias por Questão e Nivel Ens.'!F9)&gt;0,'Médias por Questão e Nivel Ens.'!F9,"")</f>
        <v/>
      </c>
      <c r="L8" s="265"/>
      <c r="M8" s="265"/>
      <c r="N8" s="265"/>
      <c r="O8" s="171" t="str">
        <f>IF(('Médias por Questão e Nivel Ens.'!V9)&gt;0,'Médias por Questão e Nivel Ens.'!V9,"")</f>
        <v/>
      </c>
      <c r="P8" s="416" t="str">
        <f t="shared" ref="P8:P10" si="3">IF(SUM(K8:O8)&gt;0,AVERAGE(K8:O8),"")</f>
        <v/>
      </c>
    </row>
    <row r="9" spans="2:22" ht="15.75" customHeight="1" x14ac:dyDescent="0.25">
      <c r="B9" s="200" t="s">
        <v>81</v>
      </c>
      <c r="C9" s="40" t="s">
        <v>86</v>
      </c>
      <c r="D9" s="194">
        <f t="shared" si="0"/>
        <v>2.4833333333333329</v>
      </c>
      <c r="E9" s="254">
        <f>IF(('Médias por Questão e Nivel Ens.'!E10)&gt;0,'Médias por Questão e Nivel Ens.'!E10,"")</f>
        <v>1.9</v>
      </c>
      <c r="F9" s="253">
        <f>IF(('Médias por Questão e Nivel Ens.'!I10)&gt;0,'Médias por Questão e Nivel Ens.'!I10,"")</f>
        <v>2.5</v>
      </c>
      <c r="G9" s="253">
        <f>IF(('Médias por Questão e Nivel Ens.'!M10)&gt;0,'Médias por Questão e Nivel Ens.'!M10,"")</f>
        <v>2.6</v>
      </c>
      <c r="H9" s="253" t="str">
        <f>IF(('Médias por Questão e Nivel Ens.'!Q10)&gt;0,'Médias por Questão e Nivel Ens.'!Q10,"")</f>
        <v/>
      </c>
      <c r="I9" s="56" t="str">
        <f>IF(('Médias por Questão e Nivel Ens.'!U10)&gt;0,'Médias por Questão e Nivel Ens.'!U10,"")</f>
        <v/>
      </c>
      <c r="J9" s="401">
        <f t="shared" si="1"/>
        <v>2.3333333333333335</v>
      </c>
      <c r="K9" s="254">
        <f>IF(('Médias por Questão e Nivel Ens.'!F10)&gt;0,'Médias por Questão e Nivel Ens.'!F10,"")</f>
        <v>2.2000000000000002</v>
      </c>
      <c r="L9" s="253">
        <f>IF(('Médias por Questão e Nivel Ens.'!J10)&gt;0,'Médias por Questão e Nivel Ens.'!J10,"")</f>
        <v>2.9</v>
      </c>
      <c r="M9" s="253">
        <f>IF(('Médias por Questão e Nivel Ens.'!N10)&gt;0,'Médias por Questão e Nivel Ens.'!N10,"")</f>
        <v>2.8</v>
      </c>
      <c r="N9" s="253" t="str">
        <f>IF(('Médias por Questão e Nivel Ens.'!R10)&gt;0,'Médias por Questão e Nivel Ens.'!R10,"")</f>
        <v/>
      </c>
      <c r="O9" s="56" t="str">
        <f>IF(('Médias por Questão e Nivel Ens.'!V10)&gt;0,'Médias por Questão e Nivel Ens.'!V10,"")</f>
        <v/>
      </c>
      <c r="P9" s="416">
        <f t="shared" si="3"/>
        <v>2.6333333333333333</v>
      </c>
    </row>
    <row r="10" spans="2:22" ht="15.75" customHeight="1" thickBot="1" x14ac:dyDescent="0.3">
      <c r="B10" s="207" t="s">
        <v>82</v>
      </c>
      <c r="C10" s="41" t="s">
        <v>239</v>
      </c>
      <c r="D10" s="256">
        <f t="shared" si="0"/>
        <v>3.5833333333333326</v>
      </c>
      <c r="E10" s="67">
        <f>IF(('Médias por Questão e Nivel Ens.'!E11)&gt;0,'Médias por Questão e Nivel Ens.'!E11,"")</f>
        <v>3.8</v>
      </c>
      <c r="F10" s="68">
        <f>IF(('Médias por Questão e Nivel Ens.'!I11)&gt;0,'Médias por Questão e Nivel Ens.'!I11,"")</f>
        <v>3</v>
      </c>
      <c r="G10" s="68">
        <f>IF(('Médias por Questão e Nivel Ens.'!M11)&gt;0,'Médias por Questão e Nivel Ens.'!M11,"")</f>
        <v>3.4</v>
      </c>
      <c r="H10" s="68" t="str">
        <f>IF(('Médias por Questão e Nivel Ens.'!Q11)&gt;0,'Médias por Questão e Nivel Ens.'!Q11,"")</f>
        <v/>
      </c>
      <c r="I10" s="68" t="str">
        <f>IF(('Médias por Questão e Nivel Ens.'!U11)&gt;0,'Médias por Questão e Nivel Ens.'!U11,"")</f>
        <v/>
      </c>
      <c r="J10" s="402">
        <f t="shared" si="1"/>
        <v>3.4</v>
      </c>
      <c r="K10" s="67">
        <f>IF(('Médias por Questão e Nivel Ens.'!F11)&gt;0,'Médias por Questão e Nivel Ens.'!F11,"")</f>
        <v>4</v>
      </c>
      <c r="L10" s="68">
        <f>IF(('Médias por Questão e Nivel Ens.'!J11)&gt;0,'Médias por Questão e Nivel Ens.'!J11,"")</f>
        <v>3.9</v>
      </c>
      <c r="M10" s="68">
        <f>IF(('Médias por Questão e Nivel Ens.'!N11)&gt;0,'Médias por Questão e Nivel Ens.'!N11,"")</f>
        <v>3.4</v>
      </c>
      <c r="N10" s="68" t="str">
        <f>IF(('Médias por Questão e Nivel Ens.'!R11)&gt;0,'Médias por Questão e Nivel Ens.'!R11,"")</f>
        <v/>
      </c>
      <c r="O10" s="68" t="str">
        <f>IF(('Médias por Questão e Nivel Ens.'!V11)&gt;0,'Médias por Questão e Nivel Ens.'!V11,"")</f>
        <v/>
      </c>
      <c r="P10" s="417">
        <f t="shared" si="3"/>
        <v>3.7666666666666671</v>
      </c>
    </row>
    <row r="11" spans="2:22" ht="15.75" customHeight="1" thickBot="1" x14ac:dyDescent="0.3">
      <c r="B11" s="662" t="s">
        <v>5</v>
      </c>
      <c r="C11" s="663"/>
      <c r="D11" s="69">
        <f>IF(SUM(E5:I10,K5:O10)&gt;0,AVERAGE(E5:I10,K5:O10),"")</f>
        <v>3.393333333333334</v>
      </c>
      <c r="E11" s="70">
        <f>IF(SUM(E5:E10)&gt;0,AVERAGE(E5:E10),"")</f>
        <v>3.2600000000000002</v>
      </c>
      <c r="F11" s="71">
        <f t="shared" ref="F11:I11" si="4">IF(SUM(F5:F10)&gt;0,AVERAGE(F5:F10),"")</f>
        <v>2.92</v>
      </c>
      <c r="G11" s="71">
        <f t="shared" si="4"/>
        <v>3.5199999999999996</v>
      </c>
      <c r="H11" s="71" t="str">
        <f t="shared" si="4"/>
        <v/>
      </c>
      <c r="I11" s="71" t="str">
        <f t="shared" si="4"/>
        <v/>
      </c>
      <c r="J11" s="403">
        <f>IF(SUM(E5:I10)&gt;0,AVERAGE(E5:I10),"")</f>
        <v>3.2333333333333329</v>
      </c>
      <c r="K11" s="70">
        <f>IF(SUM(K5:K10)&gt;0,AVERAGE(K5:K10),"")</f>
        <v>3.38</v>
      </c>
      <c r="L11" s="71">
        <f t="shared" ref="L11:O11" si="5">IF(SUM(L5:L10)&gt;0,AVERAGE(L5:L10),"")</f>
        <v>3.7600000000000002</v>
      </c>
      <c r="M11" s="71">
        <f t="shared" si="5"/>
        <v>3.5199999999999996</v>
      </c>
      <c r="N11" s="71" t="str">
        <f t="shared" si="5"/>
        <v/>
      </c>
      <c r="O11" s="71" t="str">
        <f t="shared" si="5"/>
        <v/>
      </c>
      <c r="P11" s="418">
        <f>IF(SUM(K5:O10)&gt;0,AVERAGE(K5:O10),"")</f>
        <v>3.5533333333333328</v>
      </c>
    </row>
    <row r="12" spans="2:22" ht="8.25" customHeight="1" thickBot="1" x14ac:dyDescent="0.3">
      <c r="B12" s="202"/>
      <c r="C12" s="66"/>
      <c r="D12" s="2"/>
    </row>
    <row r="13" spans="2:22" ht="23.25" thickBot="1" x14ac:dyDescent="0.3">
      <c r="B13" s="44"/>
      <c r="C13" s="44" t="s">
        <v>87</v>
      </c>
      <c r="D13" s="48" t="s">
        <v>43</v>
      </c>
      <c r="E13" s="57" t="str">
        <f>Indice!$D$5</f>
        <v>1º Ciclo</v>
      </c>
      <c r="F13" s="58" t="str">
        <f>Indice!$D$6</f>
        <v>2º Ciclo</v>
      </c>
      <c r="G13" s="59" t="str">
        <f>Indice!$D$7</f>
        <v>3º Ciclo</v>
      </c>
      <c r="H13" s="60" t="str">
        <f>Indice!$D$8</f>
        <v>Secundário Geral</v>
      </c>
      <c r="I13" s="61" t="str">
        <f>Indice!$D$9</f>
        <v>Secundário Profissional</v>
      </c>
      <c r="J13" s="404" t="s">
        <v>5</v>
      </c>
      <c r="K13" s="57" t="str">
        <f>Indice!$D$5</f>
        <v>1º Ciclo</v>
      </c>
      <c r="L13" s="58" t="str">
        <f>Indice!$D$6</f>
        <v>2º Ciclo</v>
      </c>
      <c r="M13" s="59" t="str">
        <f>Indice!$D$7</f>
        <v>3º Ciclo</v>
      </c>
      <c r="N13" s="60" t="str">
        <f>Indice!$D$8</f>
        <v>Secundário Geral</v>
      </c>
      <c r="O13" s="61" t="str">
        <f>Indice!$D$9</f>
        <v>Secundário Profissional</v>
      </c>
      <c r="P13" s="419" t="s">
        <v>5</v>
      </c>
      <c r="Q13" s="57" t="str">
        <f>Indice!$D$5</f>
        <v>1º Ciclo</v>
      </c>
      <c r="R13" s="58" t="str">
        <f>Indice!$D$6</f>
        <v>2º Ciclo</v>
      </c>
      <c r="S13" s="59" t="str">
        <f>Indice!$D$7</f>
        <v>3º Ciclo</v>
      </c>
      <c r="T13" s="60" t="str">
        <f>Indice!$D$8</f>
        <v>Secundário Geral</v>
      </c>
      <c r="U13" s="61" t="str">
        <f>Indice!$D$9</f>
        <v>Secundário Profissional</v>
      </c>
      <c r="V13" s="62" t="s">
        <v>5</v>
      </c>
    </row>
    <row r="14" spans="2:22" x14ac:dyDescent="0.25">
      <c r="B14" s="200" t="s">
        <v>89</v>
      </c>
      <c r="C14" s="40" t="s">
        <v>93</v>
      </c>
      <c r="D14" s="195">
        <f t="shared" ref="D14:D17" si="6">IF(SUM(E14:I14,K14:O14,Q14:U14)&gt;0,AVERAGE(E14:I14,K14:O14,Q14:U14),"")</f>
        <v>3.1333333333333333</v>
      </c>
      <c r="E14" s="254">
        <f>IF(('Médias por Questão e Nivel Ens.'!E15)&gt;0,'Médias por Questão e Nivel Ens.'!E15,"")</f>
        <v>3.4</v>
      </c>
      <c r="F14" s="270">
        <f>IF(('Médias por Questão e Nivel Ens.'!I15)&gt;0,'Médias por Questão e Nivel Ens.'!I15,"")</f>
        <v>2.5</v>
      </c>
      <c r="G14" s="270">
        <f>IF(('Médias por Questão e Nivel Ens.'!M15)&gt;0,'Médias por Questão e Nivel Ens.'!M15,"")</f>
        <v>3.2</v>
      </c>
      <c r="H14" s="270" t="str">
        <f>IF(('Médias por Questão e Nivel Ens.'!Q15)&gt;0,'Médias por Questão e Nivel Ens.'!Q15,"")</f>
        <v/>
      </c>
      <c r="I14" s="270" t="str">
        <f>IF(('Médias por Questão e Nivel Ens.'!U15)&gt;0,'Médias por Questão e Nivel Ens.'!U15,"")</f>
        <v/>
      </c>
      <c r="J14" s="405">
        <f t="shared" ref="J14:J17" si="7">IF(SUM(E14:I14)&gt;0,AVERAGE(E14:I14),"")</f>
        <v>3.0333333333333337</v>
      </c>
      <c r="K14" s="276">
        <f>IF(('Médias por Questão e Nivel Ens.'!F15)&gt;0,'Médias por Questão e Nivel Ens.'!F15,"")</f>
        <v>3.1</v>
      </c>
      <c r="L14" s="270">
        <f>IF(('Médias por Questão e Nivel Ens.'!J15)&gt;0,'Médias por Questão e Nivel Ens.'!J15,"")</f>
        <v>3.5</v>
      </c>
      <c r="M14" s="270">
        <f>IF(('Médias por Questão e Nivel Ens.'!N15)&gt;0,'Médias por Questão e Nivel Ens.'!N15,"")</f>
        <v>3.1</v>
      </c>
      <c r="N14" s="270" t="str">
        <f>IF(('Médias por Questão e Nivel Ens.'!R15)&gt;0,'Médias por Questão e Nivel Ens.'!R15,"")</f>
        <v/>
      </c>
      <c r="O14" s="270" t="str">
        <f>IF(('Médias por Questão e Nivel Ens.'!V15)&gt;0,'Médias por Questão e Nivel Ens.'!V15,"")</f>
        <v/>
      </c>
      <c r="P14" s="420">
        <f t="shared" ref="P14:P17" si="8">IF(SUM(K14:O14)&gt;0,AVERAGE(K14:O14),"")</f>
        <v>3.2333333333333329</v>
      </c>
      <c r="Q14" s="277" t="str">
        <f>IF(('Médias por Questão e Nivel Ens.'!G15)&gt;0,'Médias por Questão e Nivel Ens.'!G15,"")</f>
        <v/>
      </c>
      <c r="R14" s="272"/>
      <c r="S14" s="272"/>
      <c r="T14" s="272"/>
      <c r="U14" s="272"/>
      <c r="V14" s="267"/>
    </row>
    <row r="15" spans="2:22" x14ac:dyDescent="0.25">
      <c r="B15" s="200" t="s">
        <v>90</v>
      </c>
      <c r="C15" s="40" t="s">
        <v>94</v>
      </c>
      <c r="D15" s="194">
        <f t="shared" si="6"/>
        <v>3.5555555555555554</v>
      </c>
      <c r="E15" s="55">
        <f>IF(('Médias por Questão e Nivel Ens.'!E16)&gt;0,'Médias por Questão e Nivel Ens.'!E16,"")</f>
        <v>3.5</v>
      </c>
      <c r="F15" s="68">
        <f>IF(('Médias por Questão e Nivel Ens.'!I16)&gt;0,'Médias por Questão e Nivel Ens.'!I16,"")</f>
        <v>2.8</v>
      </c>
      <c r="G15" s="68">
        <f>IF(('Médias por Questão e Nivel Ens.'!M16)&gt;0,'Médias por Questão e Nivel Ens.'!M16,"")</f>
        <v>3.8</v>
      </c>
      <c r="H15" s="68" t="str">
        <f>IF(('Médias por Questão e Nivel Ens.'!Q16)&gt;0,'Médias por Questão e Nivel Ens.'!Q16,"")</f>
        <v/>
      </c>
      <c r="I15" s="68" t="str">
        <f>IF(('Médias por Questão e Nivel Ens.'!U16)&gt;0,'Médias por Questão e Nivel Ens.'!U16,"")</f>
        <v/>
      </c>
      <c r="J15" s="401">
        <f t="shared" si="7"/>
        <v>3.3666666666666667</v>
      </c>
      <c r="K15" s="67">
        <f>IF(('Médias por Questão e Nivel Ens.'!F16)&gt;0,'Médias por Questão e Nivel Ens.'!F16,"")</f>
        <v>3.3</v>
      </c>
      <c r="L15" s="68">
        <f>IF(('Médias por Questão e Nivel Ens.'!J16)&gt;0,'Médias por Questão e Nivel Ens.'!J16,"")</f>
        <v>3.6</v>
      </c>
      <c r="M15" s="68">
        <f>IF(('Médias por Questão e Nivel Ens.'!N16)&gt;0,'Médias por Questão e Nivel Ens.'!N16,"")</f>
        <v>3.2</v>
      </c>
      <c r="N15" s="68" t="str">
        <f>IF(('Médias por Questão e Nivel Ens.'!R16)&gt;0,'Médias por Questão e Nivel Ens.'!R16,"")</f>
        <v/>
      </c>
      <c r="O15" s="68" t="str">
        <f>IF(('Médias por Questão e Nivel Ens.'!V16)&gt;0,'Médias por Questão e Nivel Ens.'!V16,"")</f>
        <v/>
      </c>
      <c r="P15" s="421">
        <f t="shared" si="8"/>
        <v>3.3666666666666671</v>
      </c>
      <c r="Q15" s="276">
        <f>IF(('Médias por Questão e Nivel Ens.'!G16)&gt;0,'Médias por Questão e Nivel Ens.'!G16,"")</f>
        <v>4.4000000000000004</v>
      </c>
      <c r="R15" s="270">
        <f>IF(('Médias por Questão e Nivel Ens.'!K16)&gt;0,'Médias por Questão e Nivel Ens.'!K16,"")</f>
        <v>4</v>
      </c>
      <c r="S15" s="270">
        <f>IF(('Médias por Questão e Nivel Ens.'!O16)&gt;0,'Médias por Questão e Nivel Ens.'!O16,"")</f>
        <v>3.4</v>
      </c>
      <c r="T15" s="270" t="str">
        <f>IF(('Médias por Questão e Nivel Ens.'!S16)&gt;0,'Médias por Questão e Nivel Ens.'!S16,"")</f>
        <v/>
      </c>
      <c r="U15" s="270" t="str">
        <f>IF(('Médias por Questão e Nivel Ens.'!W16)&gt;0,'Médias por Questão e Nivel Ens.'!W16,"")</f>
        <v/>
      </c>
      <c r="V15" s="255">
        <f t="shared" ref="V15" si="9">IF(SUM(Q15:U15)&gt;0,AVERAGE(Q15:U15),"")</f>
        <v>3.9333333333333336</v>
      </c>
    </row>
    <row r="16" spans="2:22" x14ac:dyDescent="0.25">
      <c r="B16" s="200" t="s">
        <v>91</v>
      </c>
      <c r="C16" s="40" t="s">
        <v>95</v>
      </c>
      <c r="D16" s="194">
        <f t="shared" si="6"/>
        <v>3.4500000000000006</v>
      </c>
      <c r="E16" s="55">
        <f>IF(('Médias por Questão e Nivel Ens.'!E17)&gt;0,'Médias por Questão e Nivel Ens.'!E17,"")</f>
        <v>3.5</v>
      </c>
      <c r="F16" s="68">
        <f>IF(('Médias por Questão e Nivel Ens.'!I17)&gt;0,'Médias por Questão e Nivel Ens.'!I17,"")</f>
        <v>3.3</v>
      </c>
      <c r="G16" s="68">
        <f>IF(('Médias por Questão e Nivel Ens.'!M17)&gt;0,'Médias por Questão e Nivel Ens.'!M17,"")</f>
        <v>3.6</v>
      </c>
      <c r="H16" s="68" t="str">
        <f>IF(('Médias por Questão e Nivel Ens.'!Q17)&gt;0,'Médias por Questão e Nivel Ens.'!Q17,"")</f>
        <v/>
      </c>
      <c r="I16" s="68" t="str">
        <f>IF(('Médias por Questão e Nivel Ens.'!U17)&gt;0,'Médias por Questão e Nivel Ens.'!U17,"")</f>
        <v/>
      </c>
      <c r="J16" s="401">
        <f t="shared" si="7"/>
        <v>3.4666666666666668</v>
      </c>
      <c r="K16" s="67">
        <f>IF(('Médias por Questão e Nivel Ens.'!F17)&gt;0,'Médias por Questão e Nivel Ens.'!F17,"")</f>
        <v>3.2</v>
      </c>
      <c r="L16" s="68">
        <f>IF(('Médias por Questão e Nivel Ens.'!J17)&gt;0,'Médias por Questão e Nivel Ens.'!J17,"")</f>
        <v>3.3</v>
      </c>
      <c r="M16" s="68">
        <f>IF(('Médias por Questão e Nivel Ens.'!N17)&gt;0,'Médias por Questão e Nivel Ens.'!N17,"")</f>
        <v>3.8</v>
      </c>
      <c r="N16" s="68" t="str">
        <f>IF(('Médias por Questão e Nivel Ens.'!R17)&gt;0,'Médias por Questão e Nivel Ens.'!R17,"")</f>
        <v/>
      </c>
      <c r="O16" s="68" t="str">
        <f>IF(('Médias por Questão e Nivel Ens.'!V17)&gt;0,'Médias por Questão e Nivel Ens.'!V17,"")</f>
        <v/>
      </c>
      <c r="P16" s="421">
        <f t="shared" si="8"/>
        <v>3.4333333333333336</v>
      </c>
      <c r="Q16" s="275" t="str">
        <f>IF(('Médias por Questão e Nivel Ens.'!G17)&gt;0,'Médias por Questão e Nivel Ens.'!G17,"")</f>
        <v/>
      </c>
      <c r="R16" s="265"/>
      <c r="S16" s="265"/>
      <c r="T16" s="265"/>
      <c r="U16" s="265"/>
      <c r="V16" s="274"/>
    </row>
    <row r="17" spans="2:23" ht="15.75" thickBot="1" x14ac:dyDescent="0.3">
      <c r="B17" s="207" t="s">
        <v>92</v>
      </c>
      <c r="C17" s="41" t="s">
        <v>96</v>
      </c>
      <c r="D17" s="256" t="str">
        <f t="shared" si="6"/>
        <v/>
      </c>
      <c r="E17" s="67" t="str">
        <f>IF(('Médias por Questão e Nivel Ens.'!E18)&gt;0,'Médias por Questão e Nivel Ens.'!E18,"")</f>
        <v/>
      </c>
      <c r="F17" s="68" t="str">
        <f>IF(('Médias por Questão e Nivel Ens.'!I18)&gt;0,'Médias por Questão e Nivel Ens.'!I18,"")</f>
        <v/>
      </c>
      <c r="G17" s="68" t="str">
        <f>IF(('Médias por Questão e Nivel Ens.'!M18)&gt;0,'Médias por Questão e Nivel Ens.'!M18,"")</f>
        <v/>
      </c>
      <c r="H17" s="68" t="str">
        <f>IF(('Médias por Questão e Nivel Ens.'!Q18)&gt;0,'Médias por Questão e Nivel Ens.'!Q18,"")</f>
        <v/>
      </c>
      <c r="I17" s="68" t="str">
        <f>IF(('Médias por Questão e Nivel Ens.'!U18)&gt;0,'Médias por Questão e Nivel Ens.'!U18,"")</f>
        <v/>
      </c>
      <c r="J17" s="402" t="str">
        <f t="shared" si="7"/>
        <v/>
      </c>
      <c r="K17" s="67" t="str">
        <f>IF(('Médias por Questão e Nivel Ens.'!F18)&gt;0,'Médias por Questão e Nivel Ens.'!F18,"")</f>
        <v/>
      </c>
      <c r="L17" s="68" t="str">
        <f>IF(('Médias por Questão e Nivel Ens.'!J18)&gt;0,'Médias por Questão e Nivel Ens.'!J18,"")</f>
        <v/>
      </c>
      <c r="M17" s="68" t="str">
        <f>IF(('Médias por Questão e Nivel Ens.'!N18)&gt;0,'Médias por Questão e Nivel Ens.'!N18,"")</f>
        <v/>
      </c>
      <c r="N17" s="68" t="str">
        <f>IF(('Médias por Questão e Nivel Ens.'!R18)&gt;0,'Médias por Questão e Nivel Ens.'!R18,"")</f>
        <v/>
      </c>
      <c r="O17" s="68" t="str">
        <f>IF(('Médias por Questão e Nivel Ens.'!V18)&gt;0,'Médias por Questão e Nivel Ens.'!V18,"")</f>
        <v/>
      </c>
      <c r="P17" s="422" t="str">
        <f t="shared" si="8"/>
        <v/>
      </c>
      <c r="Q17" s="278"/>
      <c r="R17" s="264"/>
      <c r="S17" s="264"/>
      <c r="T17" s="264"/>
      <c r="U17" s="264"/>
      <c r="V17" s="279"/>
    </row>
    <row r="18" spans="2:23" ht="15.75" thickBot="1" x14ac:dyDescent="0.3">
      <c r="B18" s="662" t="s">
        <v>5</v>
      </c>
      <c r="C18" s="663"/>
      <c r="D18" s="72">
        <f t="shared" ref="D18:D35" si="10">IF(SUM(E18:I18,K18:O18,Q18:U18)&gt;0,AVERAGE(E18:I18,K18:O18,Q18:U18),"")</f>
        <v>3.5222222222222226</v>
      </c>
      <c r="E18" s="70">
        <f>IF(SUM(E14:E17)&gt;0,AVERAGE(E14:E17),"")</f>
        <v>3.4666666666666668</v>
      </c>
      <c r="F18" s="71">
        <f t="shared" ref="F18:I18" si="11">IF(SUM(F14:F17)&gt;0,AVERAGE(F14:F17),"")</f>
        <v>2.8666666666666667</v>
      </c>
      <c r="G18" s="71">
        <f t="shared" si="11"/>
        <v>3.5333333333333332</v>
      </c>
      <c r="H18" s="71" t="str">
        <f t="shared" si="11"/>
        <v/>
      </c>
      <c r="I18" s="71" t="str">
        <f t="shared" si="11"/>
        <v/>
      </c>
      <c r="J18" s="403">
        <f>IF(SUM(E14:I17)&gt;0,AVERAGE(E14:I17),"")</f>
        <v>3.2888888888888896</v>
      </c>
      <c r="K18" s="70">
        <f>IF(SUM(K14:K17)&gt;0,AVERAGE(K14:K17),"")</f>
        <v>3.2000000000000006</v>
      </c>
      <c r="L18" s="71">
        <f t="shared" ref="L18" si="12">IF(SUM(L14:L17)&gt;0,AVERAGE(L14:L17),"")</f>
        <v>3.4666666666666663</v>
      </c>
      <c r="M18" s="71">
        <f t="shared" ref="M18" si="13">IF(SUM(M14:M17)&gt;0,AVERAGE(M14:M17),"")</f>
        <v>3.3666666666666671</v>
      </c>
      <c r="N18" s="71" t="str">
        <f t="shared" ref="N18" si="14">IF(SUM(N14:N17)&gt;0,AVERAGE(N14:N17),"")</f>
        <v/>
      </c>
      <c r="O18" s="71" t="str">
        <f t="shared" ref="O18" si="15">IF(SUM(O14:O17)&gt;0,AVERAGE(O14:O17),"")</f>
        <v/>
      </c>
      <c r="P18" s="423">
        <f t="shared" ref="P18:P34" si="16">IF(SUM(K18:O18)&gt;0,AVERAGE(K18:O18),"")</f>
        <v>3.344444444444445</v>
      </c>
      <c r="Q18" s="70">
        <f>IF(SUM(Q14:Q17)&gt;0,AVERAGE(Q14:Q17),"")</f>
        <v>4.4000000000000004</v>
      </c>
      <c r="R18" s="71">
        <f t="shared" ref="R18" si="17">IF(SUM(R14:R17)&gt;0,AVERAGE(R14:R17),"")</f>
        <v>4</v>
      </c>
      <c r="S18" s="71">
        <f t="shared" ref="S18" si="18">IF(SUM(S14:S17)&gt;0,AVERAGE(S14:S17),"")</f>
        <v>3.4</v>
      </c>
      <c r="T18" s="71" t="str">
        <f t="shared" ref="T18" si="19">IF(SUM(T14:T17)&gt;0,AVERAGE(T14:T17),"")</f>
        <v/>
      </c>
      <c r="U18" s="71" t="str">
        <f t="shared" ref="U18" si="20">IF(SUM(U14:U17)&gt;0,AVERAGE(U14:U17),"")</f>
        <v/>
      </c>
      <c r="V18" s="257">
        <f t="shared" ref="V18:V34" si="21">IF(SUM(Q18:U18)&gt;0,AVERAGE(Q18:U18),"")</f>
        <v>3.9333333333333336</v>
      </c>
    </row>
    <row r="19" spans="2:23" ht="8.25" customHeight="1" thickBot="1" x14ac:dyDescent="0.3"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</row>
    <row r="20" spans="2:23" ht="23.25" thickBot="1" x14ac:dyDescent="0.3">
      <c r="B20" s="44"/>
      <c r="C20" s="44" t="s">
        <v>106</v>
      </c>
      <c r="D20" s="48" t="s">
        <v>43</v>
      </c>
      <c r="E20" s="57" t="str">
        <f>Indice!$D$5</f>
        <v>1º Ciclo</v>
      </c>
      <c r="F20" s="58" t="str">
        <f>Indice!$D$6</f>
        <v>2º Ciclo</v>
      </c>
      <c r="G20" s="59" t="str">
        <f>Indice!$D$7</f>
        <v>3º Ciclo</v>
      </c>
      <c r="H20" s="60" t="str">
        <f>Indice!$D$8</f>
        <v>Secundário Geral</v>
      </c>
      <c r="I20" s="61" t="str">
        <f>Indice!$D$9</f>
        <v>Secundário Profissional</v>
      </c>
      <c r="J20" s="404" t="s">
        <v>5</v>
      </c>
      <c r="K20" s="57" t="str">
        <f>Indice!$D$5</f>
        <v>1º Ciclo</v>
      </c>
      <c r="L20" s="58" t="str">
        <f>Indice!$D$6</f>
        <v>2º Ciclo</v>
      </c>
      <c r="M20" s="59" t="str">
        <f>Indice!$D$7</f>
        <v>3º Ciclo</v>
      </c>
      <c r="N20" s="60" t="str">
        <f>Indice!$D$8</f>
        <v>Secundário Geral</v>
      </c>
      <c r="O20" s="61" t="str">
        <f>Indice!$D$9</f>
        <v>Secundário Profissional</v>
      </c>
      <c r="P20" s="419" t="s">
        <v>5</v>
      </c>
      <c r="Q20" s="57" t="str">
        <f>Indice!$D$5</f>
        <v>1º Ciclo</v>
      </c>
      <c r="R20" s="58" t="str">
        <f>Indice!$D$6</f>
        <v>2º Ciclo</v>
      </c>
      <c r="S20" s="59" t="str">
        <f>Indice!$D$7</f>
        <v>3º Ciclo</v>
      </c>
      <c r="T20" s="60" t="str">
        <f>Indice!$D$8</f>
        <v>Secundário Geral</v>
      </c>
      <c r="U20" s="61" t="str">
        <f>Indice!$D$9</f>
        <v>Secundário Profissional</v>
      </c>
      <c r="V20" s="62" t="s">
        <v>5</v>
      </c>
    </row>
    <row r="21" spans="2:23" x14ac:dyDescent="0.25">
      <c r="B21" s="203" t="s">
        <v>97</v>
      </c>
      <c r="C21" s="39" t="s">
        <v>111</v>
      </c>
      <c r="D21" s="195">
        <f t="shared" si="10"/>
        <v>3.1999999999999997</v>
      </c>
      <c r="E21" s="64">
        <f>IF(('Médias por Questão e Nivel Ens.'!E22)&gt;0,'Médias por Questão e Nivel Ens.'!E22,"")</f>
        <v>3.3</v>
      </c>
      <c r="F21" s="65">
        <f>IF(('Médias por Questão e Nivel Ens.'!I22)&gt;0,'Médias por Questão e Nivel Ens.'!I22,"")</f>
        <v>2.8</v>
      </c>
      <c r="G21" s="65">
        <f>IF(('Médias por Questão e Nivel Ens.'!M22)&gt;0,'Médias por Questão e Nivel Ens.'!M22,"")</f>
        <v>3</v>
      </c>
      <c r="H21" s="65" t="str">
        <f>IF(('Médias por Questão e Nivel Ens.'!Q22)&gt;0,'Médias por Questão e Nivel Ens.'!Q22,"")</f>
        <v/>
      </c>
      <c r="I21" s="65" t="str">
        <f>IF(('Médias por Questão e Nivel Ens.'!U22)&gt;0,'Médias por Questão e Nivel Ens.'!U22,"")</f>
        <v/>
      </c>
      <c r="J21" s="400">
        <f t="shared" ref="J21:J34" si="22">IF(SUM(E21:I21)&gt;0,AVERAGE(E21:I21),"")</f>
        <v>3.0333333333333332</v>
      </c>
      <c r="K21" s="64">
        <f>IF(('Médias por Questão e Nivel Ens.'!F22)&gt;0,'Médias por Questão e Nivel Ens.'!F22,"")</f>
        <v>2.8</v>
      </c>
      <c r="L21" s="65">
        <f>IF(('Médias por Questão e Nivel Ens.'!J22)&gt;0,'Médias por Questão e Nivel Ens.'!J22,"")</f>
        <v>3.8</v>
      </c>
      <c r="M21" s="65">
        <f>IF(('Médias por Questão e Nivel Ens.'!N22)&gt;0,'Médias por Questão e Nivel Ens.'!N22,"")</f>
        <v>3.5</v>
      </c>
      <c r="N21" s="65" t="str">
        <f>IF(('Médias por Questão e Nivel Ens.'!R22)&gt;0,'Médias por Questão e Nivel Ens.'!R22,"")</f>
        <v/>
      </c>
      <c r="O21" s="65" t="str">
        <f>IF(('Médias por Questão e Nivel Ens.'!V22)&gt;0,'Médias por Questão e Nivel Ens.'!V22,"")</f>
        <v/>
      </c>
      <c r="P21" s="415">
        <f t="shared" si="16"/>
        <v>3.3666666666666667</v>
      </c>
      <c r="Q21" s="277" t="str">
        <f>IF(('Médias por Questão e Nivel Ens.'!G22)&gt;0,'Médias por Questão e Nivel Ens.'!G22,"")</f>
        <v/>
      </c>
      <c r="R21" s="272"/>
      <c r="S21" s="272"/>
      <c r="T21" s="272"/>
      <c r="U21" s="272"/>
      <c r="V21" s="273"/>
    </row>
    <row r="22" spans="2:23" x14ac:dyDescent="0.25">
      <c r="B22" s="200" t="s">
        <v>98</v>
      </c>
      <c r="C22" s="40" t="s">
        <v>112</v>
      </c>
      <c r="D22" s="194">
        <f t="shared" si="10"/>
        <v>3.1666666666666665</v>
      </c>
      <c r="E22" s="55">
        <f>IF(('Médias por Questão e Nivel Ens.'!E23)&gt;0,'Médias por Questão e Nivel Ens.'!E23,"")</f>
        <v>2.9</v>
      </c>
      <c r="F22" s="56">
        <f>IF(('Médias por Questão e Nivel Ens.'!I23)&gt;0,'Médias por Questão e Nivel Ens.'!I23,"")</f>
        <v>2.8</v>
      </c>
      <c r="G22" s="56">
        <f>IF(('Médias por Questão e Nivel Ens.'!M23)&gt;0,'Médias por Questão e Nivel Ens.'!M23,"")</f>
        <v>3.4</v>
      </c>
      <c r="H22" s="56" t="str">
        <f>IF(('Médias por Questão e Nivel Ens.'!Q23)&gt;0,'Médias por Questão e Nivel Ens.'!Q23,"")</f>
        <v/>
      </c>
      <c r="I22" s="56" t="str">
        <f>IF(('Médias por Questão e Nivel Ens.'!U23)&gt;0,'Médias por Questão e Nivel Ens.'!U23,"")</f>
        <v/>
      </c>
      <c r="J22" s="401">
        <f t="shared" si="22"/>
        <v>3.0333333333333332</v>
      </c>
      <c r="K22" s="55">
        <f>IF(('Médias por Questão e Nivel Ens.'!F23)&gt;0,'Médias por Questão e Nivel Ens.'!F23,"")</f>
        <v>2.7</v>
      </c>
      <c r="L22" s="56">
        <f>IF(('Médias por Questão e Nivel Ens.'!J23)&gt;0,'Médias por Questão e Nivel Ens.'!J23,"")</f>
        <v>3.6</v>
      </c>
      <c r="M22" s="56">
        <f>IF(('Médias por Questão e Nivel Ens.'!N23)&gt;0,'Médias por Questão e Nivel Ens.'!N23,"")</f>
        <v>3.6</v>
      </c>
      <c r="N22" s="56" t="str">
        <f>IF(('Médias por Questão e Nivel Ens.'!R23)&gt;0,'Médias por Questão e Nivel Ens.'!R23,"")</f>
        <v/>
      </c>
      <c r="O22" s="56" t="str">
        <f>IF(('Médias por Questão e Nivel Ens.'!V23)&gt;0,'Médias por Questão e Nivel Ens.'!V23,"")</f>
        <v/>
      </c>
      <c r="P22" s="416">
        <f t="shared" si="16"/>
        <v>3.3000000000000003</v>
      </c>
      <c r="Q22" s="275"/>
      <c r="R22" s="265"/>
      <c r="S22" s="265"/>
      <c r="T22" s="265"/>
      <c r="U22" s="265"/>
      <c r="V22" s="266"/>
    </row>
    <row r="23" spans="2:23" x14ac:dyDescent="0.25">
      <c r="B23" s="200" t="s">
        <v>99</v>
      </c>
      <c r="C23" s="40" t="s">
        <v>113</v>
      </c>
      <c r="D23" s="194">
        <f t="shared" si="10"/>
        <v>2.9888888888888889</v>
      </c>
      <c r="E23" s="55">
        <f>IF(('Médias por Questão e Nivel Ens.'!E24)&gt;0,'Médias por Questão e Nivel Ens.'!E24,"")</f>
        <v>2.6</v>
      </c>
      <c r="F23" s="56">
        <f>IF(('Médias por Questão e Nivel Ens.'!I24)&gt;0,'Médias por Questão e Nivel Ens.'!I24,"")</f>
        <v>1.8</v>
      </c>
      <c r="G23" s="56">
        <f>IF(('Médias por Questão e Nivel Ens.'!M24)&gt;0,'Médias por Questão e Nivel Ens.'!M24,"")</f>
        <v>2.8</v>
      </c>
      <c r="H23" s="56" t="str">
        <f>IF(('Médias por Questão e Nivel Ens.'!Q24)&gt;0,'Médias por Questão e Nivel Ens.'!Q24,"")</f>
        <v/>
      </c>
      <c r="I23" s="56" t="str">
        <f>IF(('Médias por Questão e Nivel Ens.'!U24)&gt;0,'Médias por Questão e Nivel Ens.'!U24,"")</f>
        <v/>
      </c>
      <c r="J23" s="401">
        <f t="shared" si="22"/>
        <v>2.4</v>
      </c>
      <c r="K23" s="55">
        <f>IF(('Médias por Questão e Nivel Ens.'!F24)&gt;0,'Médias por Questão e Nivel Ens.'!F24,"")</f>
        <v>2.9</v>
      </c>
      <c r="L23" s="56">
        <f>IF(('Médias por Questão e Nivel Ens.'!J24)&gt;0,'Médias por Questão e Nivel Ens.'!J24,"")</f>
        <v>3.3</v>
      </c>
      <c r="M23" s="56">
        <f>IF(('Médias por Questão e Nivel Ens.'!N24)&gt;0,'Médias por Questão e Nivel Ens.'!N24,"")</f>
        <v>3.3</v>
      </c>
      <c r="N23" s="56" t="str">
        <f>IF(('Médias por Questão e Nivel Ens.'!R24)&gt;0,'Médias por Questão e Nivel Ens.'!R24,"")</f>
        <v/>
      </c>
      <c r="O23" s="56" t="str">
        <f>IF(('Médias por Questão e Nivel Ens.'!V24)&gt;0,'Médias por Questão e Nivel Ens.'!V24,"")</f>
        <v/>
      </c>
      <c r="P23" s="416">
        <f t="shared" si="16"/>
        <v>3.1666666666666665</v>
      </c>
      <c r="Q23" s="254">
        <f>IF(('Médias por Questão e Nivel Ens.'!G24)&gt;0,'Médias por Questão e Nivel Ens.'!G24,"")</f>
        <v>3.5</v>
      </c>
      <c r="R23" s="253">
        <f>IF(('Médias por Questão e Nivel Ens.'!K24)&gt;0,'Médias por Questão e Nivel Ens.'!K24,"")</f>
        <v>3.7</v>
      </c>
      <c r="S23" s="253">
        <f>IF(('Médias por Questão e Nivel Ens.'!O24)&gt;0,'Médias por Questão e Nivel Ens.'!O24,"")</f>
        <v>3</v>
      </c>
      <c r="T23" s="253" t="str">
        <f>IF(('Médias por Questão e Nivel Ens.'!S24)&gt;0,'Médias por Questão e Nivel Ens.'!S24,"")</f>
        <v/>
      </c>
      <c r="U23" s="253" t="str">
        <f>IF(('Médias por Questão e Nivel Ens.'!W24)&gt;0,'Médias por Questão e Nivel Ens.'!W24,"")</f>
        <v/>
      </c>
      <c r="V23" s="54">
        <f t="shared" si="21"/>
        <v>3.4</v>
      </c>
    </row>
    <row r="24" spans="2:23" x14ac:dyDescent="0.25">
      <c r="B24" s="200" t="s">
        <v>100</v>
      </c>
      <c r="C24" s="40" t="s">
        <v>114</v>
      </c>
      <c r="D24" s="194">
        <f t="shared" si="10"/>
        <v>2.9888888888888889</v>
      </c>
      <c r="E24" s="55">
        <f>IF(('Médias por Questão e Nivel Ens.'!E25)&gt;0,'Médias por Questão e Nivel Ens.'!E25,"")</f>
        <v>1.9</v>
      </c>
      <c r="F24" s="56">
        <f>IF(('Médias por Questão e Nivel Ens.'!I25)&gt;0,'Médias por Questão e Nivel Ens.'!I25,"")</f>
        <v>3.5</v>
      </c>
      <c r="G24" s="56">
        <f>IF(('Médias por Questão e Nivel Ens.'!M25)&gt;0,'Médias por Questão e Nivel Ens.'!M25,"")</f>
        <v>3.4</v>
      </c>
      <c r="H24" s="56" t="str">
        <f>IF(('Médias por Questão e Nivel Ens.'!Q25)&gt;0,'Médias por Questão e Nivel Ens.'!Q25,"")</f>
        <v/>
      </c>
      <c r="I24" s="56" t="str">
        <f>IF(('Médias por Questão e Nivel Ens.'!U25)&gt;0,'Médias por Questão e Nivel Ens.'!U25,"")</f>
        <v/>
      </c>
      <c r="J24" s="401">
        <f t="shared" si="22"/>
        <v>2.9333333333333336</v>
      </c>
      <c r="K24" s="55">
        <f>IF(('Médias por Questão e Nivel Ens.'!F25)&gt;0,'Médias por Questão e Nivel Ens.'!F25,"")</f>
        <v>2.1</v>
      </c>
      <c r="L24" s="56">
        <f>IF(('Médias por Questão e Nivel Ens.'!J25)&gt;0,'Médias por Questão e Nivel Ens.'!J25,"")</f>
        <v>3.7</v>
      </c>
      <c r="M24" s="56">
        <f>IF(('Médias por Questão e Nivel Ens.'!N25)&gt;0,'Médias por Questão e Nivel Ens.'!N25,"")</f>
        <v>3.3</v>
      </c>
      <c r="N24" s="56" t="str">
        <f>IF(('Médias por Questão e Nivel Ens.'!R25)&gt;0,'Médias por Questão e Nivel Ens.'!R25,"")</f>
        <v/>
      </c>
      <c r="O24" s="56" t="str">
        <f>IF(('Médias por Questão e Nivel Ens.'!V25)&gt;0,'Médias por Questão e Nivel Ens.'!V25,"")</f>
        <v/>
      </c>
      <c r="P24" s="416">
        <f t="shared" si="16"/>
        <v>3.0333333333333337</v>
      </c>
      <c r="Q24" s="67">
        <f>IF(('Médias por Questão e Nivel Ens.'!G25)&gt;0,'Médias por Questão e Nivel Ens.'!G25,"")</f>
        <v>1.9</v>
      </c>
      <c r="R24" s="68">
        <f>IF(('Médias por Questão e Nivel Ens.'!K25)&gt;0,'Médias por Questão e Nivel Ens.'!K25,"")</f>
        <v>3.7</v>
      </c>
      <c r="S24" s="68">
        <f>IF(('Médias por Questão e Nivel Ens.'!O25)&gt;0,'Médias por Questão e Nivel Ens.'!O25,"")</f>
        <v>3.4</v>
      </c>
      <c r="T24" s="68" t="str">
        <f>IF(('Médias por Questão e Nivel Ens.'!S25)&gt;0,'Médias por Questão e Nivel Ens.'!S25,"")</f>
        <v/>
      </c>
      <c r="U24" s="68" t="str">
        <f>IF(('Médias por Questão e Nivel Ens.'!W25)&gt;0,'Médias por Questão e Nivel Ens.'!W25,"")</f>
        <v/>
      </c>
      <c r="V24" s="54">
        <f t="shared" si="21"/>
        <v>3</v>
      </c>
    </row>
    <row r="25" spans="2:23" x14ac:dyDescent="0.25">
      <c r="B25" s="204" t="s">
        <v>101</v>
      </c>
      <c r="C25" s="46" t="s">
        <v>115</v>
      </c>
      <c r="D25" s="194">
        <f t="shared" si="10"/>
        <v>3.2833333333333328</v>
      </c>
      <c r="E25" s="55">
        <f>IF(('Médias por Questão e Nivel Ens.'!E26)&gt;0,'Médias por Questão e Nivel Ens.'!E26,"")</f>
        <v>2.8</v>
      </c>
      <c r="F25" s="56">
        <f>IF(('Médias por Questão e Nivel Ens.'!I26)&gt;0,'Médias por Questão e Nivel Ens.'!I26,"")</f>
        <v>3</v>
      </c>
      <c r="G25" s="56">
        <f>IF(('Médias por Questão e Nivel Ens.'!M26)&gt;0,'Médias por Questão e Nivel Ens.'!M26,"")</f>
        <v>3.4</v>
      </c>
      <c r="H25" s="56" t="str">
        <f>IF(('Médias por Questão e Nivel Ens.'!Q26)&gt;0,'Médias por Questão e Nivel Ens.'!Q26,"")</f>
        <v/>
      </c>
      <c r="I25" s="56" t="str">
        <f>IF(('Médias por Questão e Nivel Ens.'!U26)&gt;0,'Médias por Questão e Nivel Ens.'!U26,"")</f>
        <v/>
      </c>
      <c r="J25" s="401">
        <f t="shared" si="22"/>
        <v>3.0666666666666664</v>
      </c>
      <c r="K25" s="55">
        <f>IF(('Médias por Questão e Nivel Ens.'!F26)&gt;0,'Médias por Questão e Nivel Ens.'!F26,"")</f>
        <v>3.1</v>
      </c>
      <c r="L25" s="56">
        <f>IF(('Médias por Questão e Nivel Ens.'!J26)&gt;0,'Médias por Questão e Nivel Ens.'!J26,"")</f>
        <v>4</v>
      </c>
      <c r="M25" s="56">
        <f>IF(('Médias por Questão e Nivel Ens.'!N26)&gt;0,'Médias por Questão e Nivel Ens.'!N26,"")</f>
        <v>3.4</v>
      </c>
      <c r="N25" s="56" t="str">
        <f>IF(('Médias por Questão e Nivel Ens.'!R26)&gt;0,'Médias por Questão e Nivel Ens.'!R26,"")</f>
        <v/>
      </c>
      <c r="O25" s="56" t="str">
        <f>IF(('Médias por Questão e Nivel Ens.'!V26)&gt;0,'Médias por Questão e Nivel Ens.'!V26,"")</f>
        <v/>
      </c>
      <c r="P25" s="416">
        <f t="shared" si="16"/>
        <v>3.5</v>
      </c>
      <c r="Q25" s="275" t="str">
        <f>IF(('Médias por Questão e Nivel Ens.'!G26)&gt;0,'Médias por Questão e Nivel Ens.'!G26,"")</f>
        <v/>
      </c>
      <c r="R25" s="265"/>
      <c r="S25" s="265"/>
      <c r="T25" s="265"/>
      <c r="U25" s="265"/>
      <c r="V25" s="262"/>
    </row>
    <row r="26" spans="2:23" x14ac:dyDescent="0.25">
      <c r="B26" s="200" t="s">
        <v>102</v>
      </c>
      <c r="C26" s="40" t="s">
        <v>116</v>
      </c>
      <c r="D26" s="194">
        <f t="shared" si="10"/>
        <v>3.4333333333333331</v>
      </c>
      <c r="E26" s="67">
        <f>IF(('Médias por Questão e Nivel Ens.'!E27)&gt;0,'Médias por Questão e Nivel Ens.'!E27,"")</f>
        <v>3.3</v>
      </c>
      <c r="F26" s="68">
        <f>IF(('Médias por Questão e Nivel Ens.'!I27)&gt;0,'Médias por Questão e Nivel Ens.'!I27,"")</f>
        <v>3</v>
      </c>
      <c r="G26" s="68">
        <f>IF(('Médias por Questão e Nivel Ens.'!M27)&gt;0,'Médias por Questão e Nivel Ens.'!M27,"")</f>
        <v>3.2</v>
      </c>
      <c r="H26" s="68" t="str">
        <f>IF(('Médias por Questão e Nivel Ens.'!Q27)&gt;0,'Médias por Questão e Nivel Ens.'!Q27,"")</f>
        <v/>
      </c>
      <c r="I26" s="56" t="str">
        <f>IF(('Médias por Questão e Nivel Ens.'!U27)&gt;0,'Médias por Questão e Nivel Ens.'!U27,"")</f>
        <v/>
      </c>
      <c r="J26" s="401">
        <f t="shared" si="22"/>
        <v>3.1666666666666665</v>
      </c>
      <c r="K26" s="67">
        <f>IF(('Médias por Questão e Nivel Ens.'!F27)&gt;0,'Médias por Questão e Nivel Ens.'!F27,"")</f>
        <v>2.8</v>
      </c>
      <c r="L26" s="68">
        <f>IF(('Médias por Questão e Nivel Ens.'!J27)&gt;0,'Médias por Questão e Nivel Ens.'!J27,"")</f>
        <v>3.6</v>
      </c>
      <c r="M26" s="68">
        <f>IF(('Médias por Questão e Nivel Ens.'!N27)&gt;0,'Médias por Questão e Nivel Ens.'!N27,"")</f>
        <v>3.1</v>
      </c>
      <c r="N26" s="68" t="str">
        <f>IF(('Médias por Questão e Nivel Ens.'!R27)&gt;0,'Médias por Questão e Nivel Ens.'!R27,"")</f>
        <v/>
      </c>
      <c r="O26" s="56" t="str">
        <f>IF(('Médias por Questão e Nivel Ens.'!V27)&gt;0,'Médias por Questão e Nivel Ens.'!V27,"")</f>
        <v/>
      </c>
      <c r="P26" s="416">
        <f t="shared" si="16"/>
        <v>3.1666666666666665</v>
      </c>
      <c r="Q26" s="276">
        <f>IF(('Médias por Questão e Nivel Ens.'!G27)&gt;0,'Médias por Questão e Nivel Ens.'!G27,"")</f>
        <v>3.9</v>
      </c>
      <c r="R26" s="270">
        <f>IF(('Médias por Questão e Nivel Ens.'!K27)&gt;0,'Médias por Questão e Nivel Ens.'!K27,"")</f>
        <v>4.2</v>
      </c>
      <c r="S26" s="270">
        <f>IF(('Médias por Questão e Nivel Ens.'!O27)&gt;0,'Médias por Questão e Nivel Ens.'!O27,"")</f>
        <v>3.8</v>
      </c>
      <c r="T26" s="270" t="str">
        <f>IF(('Médias por Questão e Nivel Ens.'!S27)&gt;0,'Médias por Questão e Nivel Ens.'!S27,"")</f>
        <v/>
      </c>
      <c r="U26" s="253" t="str">
        <f>IF(('Médias por Questão e Nivel Ens.'!W27)&gt;0,'Médias por Questão e Nivel Ens.'!W27,"")</f>
        <v/>
      </c>
      <c r="V26" s="54">
        <f t="shared" si="21"/>
        <v>3.9666666666666663</v>
      </c>
    </row>
    <row r="27" spans="2:23" x14ac:dyDescent="0.25">
      <c r="B27" s="200" t="s">
        <v>126</v>
      </c>
      <c r="C27" s="40" t="s">
        <v>127</v>
      </c>
      <c r="D27" s="194" t="str">
        <f t="shared" si="10"/>
        <v/>
      </c>
      <c r="E27" s="275" t="str">
        <f>IF(('Médias por Questão e Nivel Ens.'!E28)&gt;0,'Médias por Questão e Nivel Ens.'!E28,"")</f>
        <v/>
      </c>
      <c r="F27" s="265"/>
      <c r="G27" s="265"/>
      <c r="H27" s="265"/>
      <c r="I27" s="56" t="str">
        <f>IF(('Médias por Questão e Nivel Ens.'!U28)&gt;0,'Médias por Questão e Nivel Ens.'!U28,"")</f>
        <v/>
      </c>
      <c r="J27" s="401" t="str">
        <f t="shared" si="22"/>
        <v/>
      </c>
      <c r="K27" s="275" t="str">
        <f>IF(('Médias por Questão e Nivel Ens.'!F28)&gt;0,'Médias por Questão e Nivel Ens.'!F28,"")</f>
        <v/>
      </c>
      <c r="L27" s="265"/>
      <c r="M27" s="265"/>
      <c r="N27" s="265"/>
      <c r="O27" s="56" t="str">
        <f>IF(('Médias por Questão e Nivel Ens.'!V28)&gt;0,'Médias por Questão e Nivel Ens.'!V28,"")</f>
        <v/>
      </c>
      <c r="P27" s="416" t="str">
        <f t="shared" si="16"/>
        <v/>
      </c>
      <c r="Q27" s="275" t="str">
        <f>IF(('Médias por Questão e Nivel Ens.'!G28)&gt;0,'Médias por Questão e Nivel Ens.'!G28,"")</f>
        <v/>
      </c>
      <c r="R27" s="265"/>
      <c r="S27" s="265"/>
      <c r="T27" s="265"/>
      <c r="U27" s="56" t="str">
        <f>IF(('Médias por Questão e Nivel Ens.'!W28)&gt;0,'Médias por Questão e Nivel Ens.'!W28,"")</f>
        <v/>
      </c>
      <c r="V27" s="54" t="str">
        <f t="shared" si="21"/>
        <v/>
      </c>
    </row>
    <row r="28" spans="2:23" x14ac:dyDescent="0.25">
      <c r="B28" s="200" t="s">
        <v>103</v>
      </c>
      <c r="C28" s="40" t="s">
        <v>117</v>
      </c>
      <c r="D28" s="194" t="str">
        <f t="shared" si="10"/>
        <v/>
      </c>
      <c r="E28" s="254" t="str">
        <f>IF(('Médias por Questão e Nivel Ens.'!E29)&gt;0,'Médias por Questão e Nivel Ens.'!E29,"")</f>
        <v/>
      </c>
      <c r="F28" s="253" t="str">
        <f>IF(('Médias por Questão e Nivel Ens.'!I29)&gt;0,'Médias por Questão e Nivel Ens.'!I29,"")</f>
        <v/>
      </c>
      <c r="G28" s="253" t="str">
        <f>IF(('Médias por Questão e Nivel Ens.'!M29)&gt;0,'Médias por Questão e Nivel Ens.'!M29,"")</f>
        <v/>
      </c>
      <c r="H28" s="253" t="str">
        <f>IF(('Médias por Questão e Nivel Ens.'!Q29)&gt;0,'Médias por Questão e Nivel Ens.'!Q29,"")</f>
        <v/>
      </c>
      <c r="I28" s="56" t="str">
        <f>IF(('Médias por Questão e Nivel Ens.'!U29)&gt;0,'Médias por Questão e Nivel Ens.'!U29,"")</f>
        <v/>
      </c>
      <c r="J28" s="401" t="str">
        <f t="shared" si="22"/>
        <v/>
      </c>
      <c r="K28" s="254" t="str">
        <f>IF(('Médias por Questão e Nivel Ens.'!F29)&gt;0,'Médias por Questão e Nivel Ens.'!F29,"")</f>
        <v/>
      </c>
      <c r="L28" s="253" t="str">
        <f>IF(('Médias por Questão e Nivel Ens.'!J29)&gt;0,'Médias por Questão e Nivel Ens.'!J29,"")</f>
        <v/>
      </c>
      <c r="M28" s="253" t="str">
        <f>IF(('Médias por Questão e Nivel Ens.'!N29)&gt;0,'Médias por Questão e Nivel Ens.'!N29,"")</f>
        <v/>
      </c>
      <c r="N28" s="253" t="str">
        <f>IF(('Médias por Questão e Nivel Ens.'!R29)&gt;0,'Médias por Questão e Nivel Ens.'!R29,"")</f>
        <v/>
      </c>
      <c r="O28" s="56" t="str">
        <f>IF(('Médias por Questão e Nivel Ens.'!V29)&gt;0,'Médias por Questão e Nivel Ens.'!V29,"")</f>
        <v/>
      </c>
      <c r="P28" s="416" t="str">
        <f t="shared" si="16"/>
        <v/>
      </c>
      <c r="Q28" s="276" t="str">
        <f>IF(('Médias por Questão e Nivel Ens.'!G29)&gt;0,'Médias por Questão e Nivel Ens.'!G29,"")</f>
        <v/>
      </c>
      <c r="R28" s="270" t="str">
        <f>IF(('Médias por Questão e Nivel Ens.'!K29)&gt;0,'Médias por Questão e Nivel Ens.'!K29,"")</f>
        <v/>
      </c>
      <c r="S28" s="270" t="str">
        <f>IF(('Médias por Questão e Nivel Ens.'!O29)&gt;0,'Médias por Questão e Nivel Ens.'!O29,"")</f>
        <v/>
      </c>
      <c r="T28" s="270" t="str">
        <f>IF(('Médias por Questão e Nivel Ens.'!S29)&gt;0,'Médias por Questão e Nivel Ens.'!S29,"")</f>
        <v/>
      </c>
      <c r="U28" s="68" t="str">
        <f>IF(('Médias por Questão e Nivel Ens.'!W29)&gt;0,'Médias por Questão e Nivel Ens.'!W29,"")</f>
        <v/>
      </c>
      <c r="V28" s="255" t="str">
        <f t="shared" si="21"/>
        <v/>
      </c>
    </row>
    <row r="29" spans="2:23" x14ac:dyDescent="0.25">
      <c r="B29" s="200" t="s">
        <v>104</v>
      </c>
      <c r="C29" s="40" t="s">
        <v>118</v>
      </c>
      <c r="D29" s="194" t="str">
        <f t="shared" si="10"/>
        <v/>
      </c>
      <c r="E29" s="55" t="str">
        <f>IF(('Médias por Questão e Nivel Ens.'!E30)&gt;0,'Médias por Questão e Nivel Ens.'!E30,"")</f>
        <v/>
      </c>
      <c r="F29" s="56" t="str">
        <f>IF(('Médias por Questão e Nivel Ens.'!I30)&gt;0,'Médias por Questão e Nivel Ens.'!I30,"")</f>
        <v/>
      </c>
      <c r="G29" s="56" t="str">
        <f>IF(('Médias por Questão e Nivel Ens.'!M30)&gt;0,'Médias por Questão e Nivel Ens.'!M30,"")</f>
        <v/>
      </c>
      <c r="H29" s="56" t="str">
        <f>IF(('Médias por Questão e Nivel Ens.'!Q30)&gt;0,'Médias por Questão e Nivel Ens.'!Q30,"")</f>
        <v/>
      </c>
      <c r="I29" s="56" t="str">
        <f>IF(('Médias por Questão e Nivel Ens.'!U30)&gt;0,'Médias por Questão e Nivel Ens.'!U30,"")</f>
        <v/>
      </c>
      <c r="J29" s="401" t="str">
        <f t="shared" si="22"/>
        <v/>
      </c>
      <c r="K29" s="55" t="str">
        <f>IF(('Médias por Questão e Nivel Ens.'!F30)&gt;0,'Médias por Questão e Nivel Ens.'!F30,"")</f>
        <v/>
      </c>
      <c r="L29" s="56" t="str">
        <f>IF(('Médias por Questão e Nivel Ens.'!J30)&gt;0,'Médias por Questão e Nivel Ens.'!J30,"")</f>
        <v/>
      </c>
      <c r="M29" s="56" t="str">
        <f>IF(('Médias por Questão e Nivel Ens.'!N30)&gt;0,'Médias por Questão e Nivel Ens.'!N30,"")</f>
        <v/>
      </c>
      <c r="N29" s="56" t="str">
        <f>IF(('Médias por Questão e Nivel Ens.'!R30)&gt;0,'Médias por Questão e Nivel Ens.'!R30,"")</f>
        <v/>
      </c>
      <c r="O29" s="56" t="str">
        <f>IF(('Médias por Questão e Nivel Ens.'!V30)&gt;0,'Médias por Questão e Nivel Ens.'!V30,"")</f>
        <v/>
      </c>
      <c r="P29" s="416" t="str">
        <f t="shared" si="16"/>
        <v/>
      </c>
      <c r="Q29" s="275" t="str">
        <f>IF(('Médias por Questão e Nivel Ens.'!G30)&gt;0,'Médias por Questão e Nivel Ens.'!G30,"")</f>
        <v/>
      </c>
      <c r="R29" s="265"/>
      <c r="S29" s="265"/>
      <c r="T29" s="265"/>
      <c r="U29" s="265"/>
      <c r="V29" s="274"/>
    </row>
    <row r="30" spans="2:23" x14ac:dyDescent="0.25">
      <c r="B30" s="200" t="s">
        <v>105</v>
      </c>
      <c r="C30" s="40" t="s">
        <v>119</v>
      </c>
      <c r="D30" s="194">
        <f t="shared" si="10"/>
        <v>3.5166666666666671</v>
      </c>
      <c r="E30" s="55">
        <f>IF(('Médias por Questão e Nivel Ens.'!E31)&gt;0,'Médias por Questão e Nivel Ens.'!E31,"")</f>
        <v>3.4</v>
      </c>
      <c r="F30" s="56">
        <f>IF(('Médias por Questão e Nivel Ens.'!I31)&gt;0,'Médias por Questão e Nivel Ens.'!I31,"")</f>
        <v>3.3</v>
      </c>
      <c r="G30" s="56">
        <f>IF(('Médias por Questão e Nivel Ens.'!M31)&gt;0,'Médias por Questão e Nivel Ens.'!M31,"")</f>
        <v>4</v>
      </c>
      <c r="H30" s="56" t="str">
        <f>IF(('Médias por Questão e Nivel Ens.'!Q31)&gt;0,'Médias por Questão e Nivel Ens.'!Q31,"")</f>
        <v/>
      </c>
      <c r="I30" s="56" t="str">
        <f>IF(('Médias por Questão e Nivel Ens.'!U31)&gt;0,'Médias por Questão e Nivel Ens.'!U31,"")</f>
        <v/>
      </c>
      <c r="J30" s="401">
        <f t="shared" si="22"/>
        <v>3.5666666666666664</v>
      </c>
      <c r="K30" s="55">
        <f>IF(('Médias por Questão e Nivel Ens.'!F31)&gt;0,'Médias por Questão e Nivel Ens.'!F31,"")</f>
        <v>3.3</v>
      </c>
      <c r="L30" s="56">
        <f>IF(('Médias por Questão e Nivel Ens.'!J31)&gt;0,'Médias por Questão e Nivel Ens.'!J31,"")</f>
        <v>3.8</v>
      </c>
      <c r="M30" s="56">
        <f>IF(('Médias por Questão e Nivel Ens.'!N31)&gt;0,'Médias por Questão e Nivel Ens.'!N31,"")</f>
        <v>3.3</v>
      </c>
      <c r="N30" s="56" t="str">
        <f>IF(('Médias por Questão e Nivel Ens.'!R31)&gt;0,'Médias por Questão e Nivel Ens.'!R31,"")</f>
        <v/>
      </c>
      <c r="O30" s="56" t="str">
        <f>IF(('Médias por Questão e Nivel Ens.'!V31)&gt;0,'Médias por Questão e Nivel Ens.'!V31,"")</f>
        <v/>
      </c>
      <c r="P30" s="416">
        <f t="shared" si="16"/>
        <v>3.4666666666666663</v>
      </c>
      <c r="Q30" s="275"/>
      <c r="R30" s="265"/>
      <c r="S30" s="265"/>
      <c r="T30" s="265"/>
      <c r="U30" s="265"/>
      <c r="V30" s="266"/>
    </row>
    <row r="31" spans="2:23" x14ac:dyDescent="0.25">
      <c r="B31" s="200" t="s">
        <v>107</v>
      </c>
      <c r="C31" s="40" t="s">
        <v>120</v>
      </c>
      <c r="D31" s="194">
        <f t="shared" si="10"/>
        <v>2.3142857142857145</v>
      </c>
      <c r="E31" s="55">
        <f>IF(('Médias por Questão e Nivel Ens.'!E32)&gt;0,'Médias por Questão e Nivel Ens.'!E32,"")</f>
        <v>1.2</v>
      </c>
      <c r="F31" s="56">
        <f>IF(('Médias por Questão e Nivel Ens.'!I32)&gt;0,'Médias por Questão e Nivel Ens.'!I32,"")</f>
        <v>2.2999999999999998</v>
      </c>
      <c r="G31" s="56">
        <f>IF(('Médias por Questão e Nivel Ens.'!M32)&gt;0,'Médias por Questão e Nivel Ens.'!M32,"")</f>
        <v>2.4</v>
      </c>
      <c r="H31" s="56" t="str">
        <f>IF(('Médias por Questão e Nivel Ens.'!Q32)&gt;0,'Médias por Questão e Nivel Ens.'!Q32,"")</f>
        <v/>
      </c>
      <c r="I31" s="56" t="str">
        <f>IF(('Médias por Questão e Nivel Ens.'!U32)&gt;0,'Médias por Questão e Nivel Ens.'!U32,"")</f>
        <v/>
      </c>
      <c r="J31" s="401">
        <f t="shared" si="22"/>
        <v>1.9666666666666668</v>
      </c>
      <c r="K31" s="55">
        <f>IF(('Médias por Questão e Nivel Ens.'!F32)&gt;0,'Médias por Questão e Nivel Ens.'!F32,"")</f>
        <v>1.2</v>
      </c>
      <c r="L31" s="56">
        <f>IF(('Médias por Questão e Nivel Ens.'!J32)&gt;0,'Médias por Questão e Nivel Ens.'!J32,"")</f>
        <v>3</v>
      </c>
      <c r="M31" s="56">
        <f>IF(('Médias por Questão e Nivel Ens.'!N32)&gt;0,'Médias por Questão e Nivel Ens.'!N32,"")</f>
        <v>2.5</v>
      </c>
      <c r="N31" s="56" t="str">
        <f>IF(('Médias por Questão e Nivel Ens.'!R32)&gt;0,'Médias por Questão e Nivel Ens.'!R32,"")</f>
        <v/>
      </c>
      <c r="O31" s="56" t="str">
        <f>IF(('Médias por Questão e Nivel Ens.'!V32)&gt;0,'Médias por Questão e Nivel Ens.'!V32,"")</f>
        <v/>
      </c>
      <c r="P31" s="416">
        <f t="shared" si="16"/>
        <v>2.2333333333333334</v>
      </c>
      <c r="Q31" s="275" t="str">
        <f>IF(('Médias por Questão e Nivel Ens.'!G32)&gt;0,'Médias por Questão e Nivel Ens.'!G32,"")</f>
        <v/>
      </c>
      <c r="R31" s="265"/>
      <c r="S31" s="270">
        <f>IF(('Médias por Questão e Nivel Ens.'!O32)&gt;0,'Médias por Questão e Nivel Ens.'!O32,"")</f>
        <v>3.6</v>
      </c>
      <c r="T31" s="270" t="str">
        <f>IF(('Médias por Questão e Nivel Ens.'!S32)&gt;0,'Médias por Questão e Nivel Ens.'!S32,"")</f>
        <v/>
      </c>
      <c r="U31" s="270" t="str">
        <f>IF(('Médias por Questão e Nivel Ens.'!W32)&gt;0,'Médias por Questão e Nivel Ens.'!W32,"")</f>
        <v/>
      </c>
      <c r="V31" s="255">
        <f t="shared" si="21"/>
        <v>3.6</v>
      </c>
    </row>
    <row r="32" spans="2:23" x14ac:dyDescent="0.25">
      <c r="B32" s="200" t="s">
        <v>108</v>
      </c>
      <c r="C32" s="40" t="s">
        <v>121</v>
      </c>
      <c r="D32" s="194">
        <f t="shared" si="10"/>
        <v>2.6166666666666667</v>
      </c>
      <c r="E32" s="55">
        <f>IF(('Médias por Questão e Nivel Ens.'!E33)&gt;0,'Médias por Questão e Nivel Ens.'!E33,"")</f>
        <v>1.9</v>
      </c>
      <c r="F32" s="56">
        <f>IF(('Médias por Questão e Nivel Ens.'!I33)&gt;0,'Médias por Questão e Nivel Ens.'!I33,"")</f>
        <v>2.5</v>
      </c>
      <c r="G32" s="56">
        <f>IF(('Médias por Questão e Nivel Ens.'!M33)&gt;0,'Médias por Questão e Nivel Ens.'!M33,"")</f>
        <v>2.8</v>
      </c>
      <c r="H32" s="56" t="str">
        <f>IF(('Médias por Questão e Nivel Ens.'!Q33)&gt;0,'Médias por Questão e Nivel Ens.'!Q33,"")</f>
        <v/>
      </c>
      <c r="I32" s="56" t="str">
        <f>IF(('Médias por Questão e Nivel Ens.'!U33)&gt;0,'Médias por Questão e Nivel Ens.'!U33,"")</f>
        <v/>
      </c>
      <c r="J32" s="401">
        <f t="shared" si="22"/>
        <v>2.4</v>
      </c>
      <c r="K32" s="55">
        <f>IF(('Médias por Questão e Nivel Ens.'!F33)&gt;0,'Médias por Questão e Nivel Ens.'!F33,"")</f>
        <v>2.5</v>
      </c>
      <c r="L32" s="56">
        <f>IF(('Médias por Questão e Nivel Ens.'!J33)&gt;0,'Médias por Questão e Nivel Ens.'!J33,"")</f>
        <v>3.2</v>
      </c>
      <c r="M32" s="56">
        <f>IF(('Médias por Questão e Nivel Ens.'!N33)&gt;0,'Médias por Questão e Nivel Ens.'!N33,"")</f>
        <v>2.8</v>
      </c>
      <c r="N32" s="56" t="str">
        <f>IF(('Médias por Questão e Nivel Ens.'!R33)&gt;0,'Médias por Questão e Nivel Ens.'!R33,"")</f>
        <v/>
      </c>
      <c r="O32" s="56" t="str">
        <f>IF(('Médias por Questão e Nivel Ens.'!V33)&gt;0,'Médias por Questão e Nivel Ens.'!V33,"")</f>
        <v/>
      </c>
      <c r="P32" s="416">
        <f t="shared" si="16"/>
        <v>2.8333333333333335</v>
      </c>
      <c r="Q32" s="275" t="str">
        <f>IF(('Médias por Questão e Nivel Ens.'!G33)&gt;0,'Médias por Questão e Nivel Ens.'!G33,"")</f>
        <v/>
      </c>
      <c r="R32" s="265"/>
      <c r="S32" s="265"/>
      <c r="T32" s="265"/>
      <c r="U32" s="265"/>
      <c r="V32" s="274"/>
    </row>
    <row r="33" spans="2:22" x14ac:dyDescent="0.25">
      <c r="B33" s="200" t="s">
        <v>109</v>
      </c>
      <c r="C33" s="40" t="s">
        <v>122</v>
      </c>
      <c r="D33" s="194" t="str">
        <f t="shared" si="10"/>
        <v/>
      </c>
      <c r="E33" s="55" t="str">
        <f>IF(('Médias por Questão e Nivel Ens.'!E34)&gt;0,'Médias por Questão e Nivel Ens.'!E34,"")</f>
        <v/>
      </c>
      <c r="F33" s="56" t="str">
        <f>IF(('Médias por Questão e Nivel Ens.'!I34)&gt;0,'Médias por Questão e Nivel Ens.'!I34,"")</f>
        <v/>
      </c>
      <c r="G33" s="56" t="str">
        <f>IF(('Médias por Questão e Nivel Ens.'!M34)&gt;0,'Médias por Questão e Nivel Ens.'!M34,"")</f>
        <v/>
      </c>
      <c r="H33" s="56" t="str">
        <f>IF(('Médias por Questão e Nivel Ens.'!Q34)&gt;0,'Médias por Questão e Nivel Ens.'!Q34,"")</f>
        <v/>
      </c>
      <c r="I33" s="56" t="str">
        <f>IF(('Médias por Questão e Nivel Ens.'!U34)&gt;0,'Médias por Questão e Nivel Ens.'!U34,"")</f>
        <v/>
      </c>
      <c r="J33" s="401" t="str">
        <f t="shared" si="22"/>
        <v/>
      </c>
      <c r="K33" s="55" t="str">
        <f>IF(('Médias por Questão e Nivel Ens.'!F34)&gt;0,'Médias por Questão e Nivel Ens.'!F34,"")</f>
        <v/>
      </c>
      <c r="L33" s="56" t="str">
        <f>IF(('Médias por Questão e Nivel Ens.'!J34)&gt;0,'Médias por Questão e Nivel Ens.'!J34,"")</f>
        <v/>
      </c>
      <c r="M33" s="56" t="str">
        <f>IF(('Médias por Questão e Nivel Ens.'!N34)&gt;0,'Médias por Questão e Nivel Ens.'!N34,"")</f>
        <v/>
      </c>
      <c r="N33" s="56" t="str">
        <f>IF(('Médias por Questão e Nivel Ens.'!R34)&gt;0,'Médias por Questão e Nivel Ens.'!R34,"")</f>
        <v/>
      </c>
      <c r="O33" s="56" t="str">
        <f>IF(('Médias por Questão e Nivel Ens.'!V34)&gt;0,'Médias por Questão e Nivel Ens.'!V34,"")</f>
        <v/>
      </c>
      <c r="P33" s="416" t="str">
        <f t="shared" si="16"/>
        <v/>
      </c>
      <c r="Q33" s="275"/>
      <c r="R33" s="265"/>
      <c r="S33" s="265"/>
      <c r="T33" s="265"/>
      <c r="U33" s="265"/>
      <c r="V33" s="266"/>
    </row>
    <row r="34" spans="2:22" ht="15.75" thickBot="1" x14ac:dyDescent="0.3">
      <c r="B34" s="200" t="s">
        <v>110</v>
      </c>
      <c r="C34" s="40" t="s">
        <v>123</v>
      </c>
      <c r="D34" s="194" t="str">
        <f t="shared" si="10"/>
        <v/>
      </c>
      <c r="E34" s="169" t="str">
        <f>IF(('Médias por Questão e Nivel Ens.'!E35)&gt;0,'Médias por Questão e Nivel Ens.'!E35,"")</f>
        <v/>
      </c>
      <c r="F34" s="170" t="str">
        <f>IF(('Médias por Questão e Nivel Ens.'!I35)&gt;0,'Médias por Questão e Nivel Ens.'!I35,"")</f>
        <v/>
      </c>
      <c r="G34" s="170" t="str">
        <f>IF(('Médias por Questão e Nivel Ens.'!M35)&gt;0,'Médias por Questão e Nivel Ens.'!M35,"")</f>
        <v/>
      </c>
      <c r="H34" s="170" t="str">
        <f>IF(('Médias por Questão e Nivel Ens.'!Q35)&gt;0,'Médias por Questão e Nivel Ens.'!Q35,"")</f>
        <v/>
      </c>
      <c r="I34" s="170" t="str">
        <f>IF(('Médias por Questão e Nivel Ens.'!U35)&gt;0,'Médias por Questão e Nivel Ens.'!U35,"")</f>
        <v/>
      </c>
      <c r="J34" s="406" t="str">
        <f t="shared" si="22"/>
        <v/>
      </c>
      <c r="K34" s="169" t="str">
        <f>IF(('Médias por Questão e Nivel Ens.'!F35)&gt;0,'Médias por Questão e Nivel Ens.'!F35,"")</f>
        <v/>
      </c>
      <c r="L34" s="170" t="str">
        <f>IF(('Médias por Questão e Nivel Ens.'!J35)&gt;0,'Médias por Questão e Nivel Ens.'!J35,"")</f>
        <v/>
      </c>
      <c r="M34" s="170" t="str">
        <f>IF(('Médias por Questão e Nivel Ens.'!N35)&gt;0,'Médias por Questão e Nivel Ens.'!N35,"")</f>
        <v/>
      </c>
      <c r="N34" s="170" t="str">
        <f>IF(('Médias por Questão e Nivel Ens.'!R35)&gt;0,'Médias por Questão e Nivel Ens.'!R35,"")</f>
        <v/>
      </c>
      <c r="O34" s="170" t="str">
        <f>IF(('Médias por Questão e Nivel Ens.'!V35)&gt;0,'Médias por Questão e Nivel Ens.'!V35,"")</f>
        <v/>
      </c>
      <c r="P34" s="424" t="str">
        <f t="shared" si="16"/>
        <v/>
      </c>
      <c r="Q34" s="269" t="str">
        <f>IF(('Médias por Questão e Nivel Ens.'!G35)&gt;0,'Médias por Questão e Nivel Ens.'!G35,"")</f>
        <v/>
      </c>
      <c r="R34" s="268"/>
      <c r="S34" s="263" t="str">
        <f>IF(('Médias por Questão e Nivel Ens.'!O35)&gt;0,'Médias por Questão e Nivel Ens.'!O35,"")</f>
        <v/>
      </c>
      <c r="T34" s="263" t="str">
        <f>IF(('Médias por Questão e Nivel Ens.'!S35)&gt;0,'Médias por Questão e Nivel Ens.'!S35,"")</f>
        <v/>
      </c>
      <c r="U34" s="263" t="str">
        <f>IF(('Médias por Questão e Nivel Ens.'!W35)&gt;0,'Médias por Questão e Nivel Ens.'!W35,"")</f>
        <v/>
      </c>
      <c r="V34" s="252" t="str">
        <f t="shared" si="21"/>
        <v/>
      </c>
    </row>
    <row r="35" spans="2:22" ht="15.75" thickBot="1" x14ac:dyDescent="0.3">
      <c r="B35" s="660" t="s">
        <v>5</v>
      </c>
      <c r="C35" s="661"/>
      <c r="D35" s="69">
        <f t="shared" si="10"/>
        <v>3.143827160493827</v>
      </c>
      <c r="E35" s="258">
        <f>IF(SUM(E21:E34)&gt;0,AVERAGE(E21:E34),"")</f>
        <v>2.5888888888888886</v>
      </c>
      <c r="F35" s="259">
        <f t="shared" ref="F35:I35" si="23">IF(SUM(F21:F34)&gt;0,AVERAGE(F21:F34),"")</f>
        <v>2.7777777777777777</v>
      </c>
      <c r="G35" s="259">
        <f t="shared" si="23"/>
        <v>3.1555555555555554</v>
      </c>
      <c r="H35" s="259" t="str">
        <f t="shared" si="23"/>
        <v/>
      </c>
      <c r="I35" s="260" t="str">
        <f t="shared" si="23"/>
        <v/>
      </c>
      <c r="J35" s="403">
        <f>IF(SUM(E21:I34)&gt;0,AVERAGE(E21:I34),"")</f>
        <v>2.840740740740741</v>
      </c>
      <c r="K35" s="258">
        <f t="shared" ref="K35" si="24">IF(SUM(K21:K34)&gt;0,AVERAGE(K21:K34),"")</f>
        <v>2.5999999999999996</v>
      </c>
      <c r="L35" s="259">
        <f t="shared" ref="L35" si="25">IF(SUM(L21:L34)&gt;0,AVERAGE(L21:L34),"")</f>
        <v>3.5555555555555554</v>
      </c>
      <c r="M35" s="259">
        <f t="shared" ref="M35" si="26">IF(SUM(M21:M34)&gt;0,AVERAGE(M21:M34),"")</f>
        <v>3.2</v>
      </c>
      <c r="N35" s="259" t="str">
        <f t="shared" ref="N35" si="27">IF(SUM(N21:N34)&gt;0,AVERAGE(N21:N34),"")</f>
        <v/>
      </c>
      <c r="O35" s="260" t="str">
        <f t="shared" ref="O35" si="28">IF(SUM(O21:O34)&gt;0,AVERAGE(O21:O34),"")</f>
        <v/>
      </c>
      <c r="P35" s="425">
        <f>IF(SUM(K21:O34)&gt;0,AVERAGE(K21:O34),"")</f>
        <v>3.1185185185185187</v>
      </c>
      <c r="Q35" s="258">
        <f t="shared" ref="Q35" si="29">IF(SUM(Q21:Q34)&gt;0,AVERAGE(Q21:Q34),"")</f>
        <v>3.1</v>
      </c>
      <c r="R35" s="259">
        <f t="shared" ref="R35" si="30">IF(SUM(R21:R34)&gt;0,AVERAGE(R21:R34),"")</f>
        <v>3.8666666666666671</v>
      </c>
      <c r="S35" s="259">
        <f t="shared" ref="S35" si="31">IF(SUM(S21:S34)&gt;0,AVERAGE(S21:S34),"")</f>
        <v>3.4499999999999997</v>
      </c>
      <c r="T35" s="259" t="str">
        <f t="shared" ref="T35" si="32">IF(SUM(T21:T34)&gt;0,AVERAGE(T21:T34),"")</f>
        <v/>
      </c>
      <c r="U35" s="260" t="str">
        <f t="shared" ref="U35" si="33">IF(SUM(U21:U34)&gt;0,AVERAGE(U21:U34),"")</f>
        <v/>
      </c>
      <c r="V35" s="261">
        <f>IF(SUM(Q21:U34)&gt;0,AVERAGE(Q21:U34),"")</f>
        <v>3.4699999999999998</v>
      </c>
    </row>
    <row r="36" spans="2:22" ht="8.25" customHeight="1" thickBot="1" x14ac:dyDescent="0.3"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</row>
    <row r="37" spans="2:22" ht="23.25" thickBot="1" x14ac:dyDescent="0.3">
      <c r="B37" s="44"/>
      <c r="C37" s="44" t="s">
        <v>128</v>
      </c>
      <c r="D37" s="172" t="s">
        <v>43</v>
      </c>
      <c r="E37" s="173" t="str">
        <f>Indice!$D$5</f>
        <v>1º Ciclo</v>
      </c>
      <c r="F37" s="174" t="str">
        <f>Indice!$D$6</f>
        <v>2º Ciclo</v>
      </c>
      <c r="G37" s="175" t="str">
        <f>Indice!$D$7</f>
        <v>3º Ciclo</v>
      </c>
      <c r="H37" s="176" t="str">
        <f>Indice!$D$8</f>
        <v>Secundário Geral</v>
      </c>
      <c r="I37" s="177" t="str">
        <f>Indice!$D$9</f>
        <v>Secundário Profissional</v>
      </c>
      <c r="J37" s="407" t="s">
        <v>5</v>
      </c>
      <c r="K37" s="173" t="str">
        <f>Indice!$D$5</f>
        <v>1º Ciclo</v>
      </c>
      <c r="L37" s="174" t="str">
        <f>Indice!$D$6</f>
        <v>2º Ciclo</v>
      </c>
      <c r="M37" s="175" t="str">
        <f>Indice!$D$7</f>
        <v>3º Ciclo</v>
      </c>
      <c r="N37" s="176" t="str">
        <f>Indice!$D$8</f>
        <v>Secundário Geral</v>
      </c>
      <c r="O37" s="177" t="str">
        <f>Indice!$D$9</f>
        <v>Secundário Profissional</v>
      </c>
      <c r="P37" s="426" t="s">
        <v>5</v>
      </c>
    </row>
    <row r="38" spans="2:22" x14ac:dyDescent="0.25">
      <c r="B38" s="203" t="s">
        <v>129</v>
      </c>
      <c r="C38" s="39" t="s">
        <v>133</v>
      </c>
      <c r="D38" s="194">
        <f>IF(SUM(E38:I38,K38:O38)&gt;0,AVERAGE(E38:I38,K38:O38),"")</f>
        <v>3.3833333333333333</v>
      </c>
      <c r="E38" s="64">
        <f>IF(('Médias por Questão e Nivel Ens.'!E39)&gt;0,'Médias por Questão e Nivel Ens.'!E39,"")</f>
        <v>3.3</v>
      </c>
      <c r="F38" s="65">
        <f>IF(('Médias por Questão e Nivel Ens.'!I39)&gt;0,'Médias por Questão e Nivel Ens.'!I39,"")</f>
        <v>3</v>
      </c>
      <c r="G38" s="65">
        <f>IF(('Médias por Questão e Nivel Ens.'!M39)&gt;0,'Médias por Questão e Nivel Ens.'!M39,"")</f>
        <v>3.6</v>
      </c>
      <c r="H38" s="65" t="str">
        <f>IF(('Médias por Questão e Nivel Ens.'!Q39)&gt;0,'Médias por Questão e Nivel Ens.'!Q39,"")</f>
        <v/>
      </c>
      <c r="I38" s="65" t="str">
        <f>IF(('Médias por Questão e Nivel Ens.'!U39)&gt;0,'Médias por Questão e Nivel Ens.'!U39,"")</f>
        <v/>
      </c>
      <c r="J38" s="400">
        <f t="shared" ref="J38" si="34">IF(SUM(E38:I38)&gt;0,AVERAGE(E38:I38),"")</f>
        <v>3.3000000000000003</v>
      </c>
      <c r="K38" s="171">
        <f>IF(('Médias por Questão e Nivel Ens.'!F39)&gt;0,'Médias por Questão e Nivel Ens.'!F39,"")</f>
        <v>3.4</v>
      </c>
      <c r="L38" s="56">
        <f>IF(('Médias por Questão e Nivel Ens.'!J39)&gt;0,'Médias por Questão e Nivel Ens.'!J39,"")</f>
        <v>3.6</v>
      </c>
      <c r="M38" s="56">
        <f>IF(('Médias por Questão e Nivel Ens.'!N39)&gt;0,'Médias por Questão e Nivel Ens.'!N39,"")</f>
        <v>3.4</v>
      </c>
      <c r="N38" s="56" t="str">
        <f>IF(('Médias por Questão e Nivel Ens.'!R39)&gt;0,'Médias por Questão e Nivel Ens.'!R39,"")</f>
        <v/>
      </c>
      <c r="O38" s="56" t="str">
        <f>IF(('Médias por Questão e Nivel Ens.'!V39)&gt;0,'Médias por Questão e Nivel Ens.'!V39,"")</f>
        <v/>
      </c>
      <c r="P38" s="416">
        <f t="shared" ref="P38" si="35">IF(SUM(K38:O38)&gt;0,AVERAGE(K38:O38),"")</f>
        <v>3.4666666666666668</v>
      </c>
    </row>
    <row r="39" spans="2:22" x14ac:dyDescent="0.25">
      <c r="B39" s="204" t="s">
        <v>130</v>
      </c>
      <c r="C39" s="46" t="s">
        <v>134</v>
      </c>
      <c r="D39" s="194">
        <f t="shared" ref="D39:D41" si="36">IF(SUM(E39:I39,K39:O39)&gt;0,AVERAGE(E39:I39,K39:O39),"")</f>
        <v>3.7833333333333332</v>
      </c>
      <c r="E39" s="55">
        <f>IF(('Médias por Questão e Nivel Ens.'!E40)&gt;0,'Médias por Questão e Nivel Ens.'!E40,"")</f>
        <v>3.8</v>
      </c>
      <c r="F39" s="56">
        <f>IF(('Médias por Questão e Nivel Ens.'!I40)&gt;0,'Médias por Questão e Nivel Ens.'!I40,"")</f>
        <v>3.8</v>
      </c>
      <c r="G39" s="56">
        <f>IF(('Médias por Questão e Nivel Ens.'!M40)&gt;0,'Médias por Questão e Nivel Ens.'!M40,"")</f>
        <v>4.2</v>
      </c>
      <c r="H39" s="56" t="str">
        <f>IF(('Médias por Questão e Nivel Ens.'!Q40)&gt;0,'Médias por Questão e Nivel Ens.'!Q40,"")</f>
        <v/>
      </c>
      <c r="I39" s="56" t="str">
        <f>IF(('Médias por Questão e Nivel Ens.'!U40)&gt;0,'Médias por Questão e Nivel Ens.'!U40,"")</f>
        <v/>
      </c>
      <c r="J39" s="401">
        <f t="shared" ref="J39:J41" si="37">IF(SUM(E39:I39)&gt;0,AVERAGE(E39:I39),"")</f>
        <v>3.9333333333333336</v>
      </c>
      <c r="K39" s="171">
        <f>IF(('Médias por Questão e Nivel Ens.'!F40)&gt;0,'Médias por Questão e Nivel Ens.'!F40,"")</f>
        <v>3.6</v>
      </c>
      <c r="L39" s="56">
        <f>IF(('Médias por Questão e Nivel Ens.'!J40)&gt;0,'Médias por Questão e Nivel Ens.'!J40,"")</f>
        <v>4</v>
      </c>
      <c r="M39" s="56">
        <f>IF(('Médias por Questão e Nivel Ens.'!N40)&gt;0,'Médias por Questão e Nivel Ens.'!N40,"")</f>
        <v>3.3</v>
      </c>
      <c r="N39" s="56" t="str">
        <f>IF(('Médias por Questão e Nivel Ens.'!R40)&gt;0,'Médias por Questão e Nivel Ens.'!R40,"")</f>
        <v/>
      </c>
      <c r="O39" s="56" t="str">
        <f>IF(('Médias por Questão e Nivel Ens.'!V40)&gt;0,'Médias por Questão e Nivel Ens.'!V40,"")</f>
        <v/>
      </c>
      <c r="P39" s="416">
        <f t="shared" ref="P39:P41" si="38">IF(SUM(K39:O39)&gt;0,AVERAGE(K39:O39),"")</f>
        <v>3.6333333333333329</v>
      </c>
    </row>
    <row r="40" spans="2:22" x14ac:dyDescent="0.25">
      <c r="B40" s="206" t="s">
        <v>131</v>
      </c>
      <c r="C40" s="42" t="s">
        <v>135</v>
      </c>
      <c r="D40" s="194">
        <f t="shared" si="36"/>
        <v>3.8499999999999996</v>
      </c>
      <c r="E40" s="55">
        <f>IF(('Médias por Questão e Nivel Ens.'!E41)&gt;0,'Médias por Questão e Nivel Ens.'!E41,"")</f>
        <v>3.8</v>
      </c>
      <c r="F40" s="56">
        <f>IF(('Médias por Questão e Nivel Ens.'!I41)&gt;0,'Médias por Questão e Nivel Ens.'!I41,"")</f>
        <v>3.5</v>
      </c>
      <c r="G40" s="56">
        <f>IF(('Médias por Questão e Nivel Ens.'!M41)&gt;0,'Médias por Questão e Nivel Ens.'!M41,"")</f>
        <v>4.4000000000000004</v>
      </c>
      <c r="H40" s="56" t="str">
        <f>IF(('Médias por Questão e Nivel Ens.'!Q41)&gt;0,'Médias por Questão e Nivel Ens.'!Q41,"")</f>
        <v/>
      </c>
      <c r="I40" s="56" t="str">
        <f>IF(('Médias por Questão e Nivel Ens.'!U41)&gt;0,'Médias por Questão e Nivel Ens.'!U41,"")</f>
        <v/>
      </c>
      <c r="J40" s="401">
        <f t="shared" si="37"/>
        <v>3.9</v>
      </c>
      <c r="K40" s="171">
        <f>IF(('Médias por Questão e Nivel Ens.'!F41)&gt;0,'Médias por Questão e Nivel Ens.'!F41,"")</f>
        <v>3.5</v>
      </c>
      <c r="L40" s="56">
        <f>IF(('Médias por Questão e Nivel Ens.'!J41)&gt;0,'Médias por Questão e Nivel Ens.'!J41,"")</f>
        <v>3.9</v>
      </c>
      <c r="M40" s="56">
        <f>IF(('Médias por Questão e Nivel Ens.'!N41)&gt;0,'Médias por Questão e Nivel Ens.'!N41,"")</f>
        <v>4</v>
      </c>
      <c r="N40" s="56" t="str">
        <f>IF(('Médias por Questão e Nivel Ens.'!R41)&gt;0,'Médias por Questão e Nivel Ens.'!R41,"")</f>
        <v/>
      </c>
      <c r="O40" s="56" t="str">
        <f>IF(('Médias por Questão e Nivel Ens.'!V41)&gt;0,'Médias por Questão e Nivel Ens.'!V41,"")</f>
        <v/>
      </c>
      <c r="P40" s="416">
        <f t="shared" si="38"/>
        <v>3.8000000000000003</v>
      </c>
    </row>
    <row r="41" spans="2:22" ht="15.75" thickBot="1" x14ac:dyDescent="0.3">
      <c r="B41" s="201" t="s">
        <v>132</v>
      </c>
      <c r="C41" s="73" t="s">
        <v>136</v>
      </c>
      <c r="D41" s="256" t="str">
        <f t="shared" si="36"/>
        <v/>
      </c>
      <c r="E41" s="278" t="str">
        <f>IF(('Médias por Questão e Nivel Ens.'!E42)&gt;0,'Médias por Questão e Nivel Ens.'!E42,"")</f>
        <v/>
      </c>
      <c r="F41" s="264"/>
      <c r="G41" s="264"/>
      <c r="H41" s="264"/>
      <c r="I41" s="68" t="str">
        <f>IF(('Médias por Questão e Nivel Ens.'!U42)&gt;0,'Médias por Questão e Nivel Ens.'!U42,"")</f>
        <v/>
      </c>
      <c r="J41" s="402" t="str">
        <f t="shared" si="37"/>
        <v/>
      </c>
      <c r="K41" s="271" t="str">
        <f>IF(('Médias por Questão e Nivel Ens.'!F42)&gt;0,'Médias por Questão e Nivel Ens.'!F42,"")</f>
        <v/>
      </c>
      <c r="L41" s="264"/>
      <c r="M41" s="264"/>
      <c r="N41" s="264"/>
      <c r="O41" s="68" t="str">
        <f>IF(('Médias por Questão e Nivel Ens.'!V42)&gt;0,'Médias por Questão e Nivel Ens.'!V42,"")</f>
        <v/>
      </c>
      <c r="P41" s="417" t="str">
        <f t="shared" si="38"/>
        <v/>
      </c>
    </row>
    <row r="42" spans="2:22" ht="15.75" thickBot="1" x14ac:dyDescent="0.3">
      <c r="B42" s="660" t="s">
        <v>5</v>
      </c>
      <c r="C42" s="661"/>
      <c r="D42" s="69">
        <f t="shared" ref="D42" si="39">IF(SUM(E42:I42,K42:O42,Q42:U42)&gt;0,AVERAGE(E42:I42,K42:O42,Q42:U42),"")</f>
        <v>3.6722222222222221</v>
      </c>
      <c r="E42" s="70">
        <f>IF(SUM(E38:E41)&gt;0,AVERAGE(E38:E41),"")</f>
        <v>3.6333333333333329</v>
      </c>
      <c r="F42" s="111">
        <f>IF(SUM(F38:F41)&gt;0,AVERAGE(F38:F41),"")</f>
        <v>3.4333333333333336</v>
      </c>
      <c r="G42" s="111">
        <f t="shared" ref="G42:I42" si="40">IF(SUM(G38:G41)&gt;0,AVERAGE(G38:G41),"")</f>
        <v>4.0666666666666673</v>
      </c>
      <c r="H42" s="111" t="str">
        <f t="shared" si="40"/>
        <v/>
      </c>
      <c r="I42" s="111" t="str">
        <f t="shared" si="40"/>
        <v/>
      </c>
      <c r="J42" s="403">
        <f>IF(SUM(E38:I41)&gt;0,AVERAGE(E38:I41),"")</f>
        <v>3.7111111111111108</v>
      </c>
      <c r="K42" s="111">
        <f t="shared" ref="K42" si="41">IF(SUM(K38:K41)&gt;0,AVERAGE(K38:K41),"")</f>
        <v>3.5</v>
      </c>
      <c r="L42" s="111">
        <f t="shared" ref="L42" si="42">IF(SUM(L38:L41)&gt;0,AVERAGE(L38:L41),"")</f>
        <v>3.8333333333333335</v>
      </c>
      <c r="M42" s="111">
        <f t="shared" ref="M42" si="43">IF(SUM(M38:M41)&gt;0,AVERAGE(M38:M41),"")</f>
        <v>3.5666666666666664</v>
      </c>
      <c r="N42" s="111" t="str">
        <f t="shared" ref="N42:O42" si="44">IF(SUM(N38:N41)&gt;0,AVERAGE(N38:N41),"")</f>
        <v/>
      </c>
      <c r="O42" s="111" t="str">
        <f t="shared" si="44"/>
        <v/>
      </c>
      <c r="P42" s="425">
        <f>IF(SUM(K38:O41)&gt;0,AVERAGE(K38:O41),"")</f>
        <v>3.6333333333333337</v>
      </c>
    </row>
    <row r="43" spans="2:22" ht="15.75" thickBot="1" x14ac:dyDescent="0.3"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</row>
    <row r="44" spans="2:22" ht="23.25" thickBot="1" x14ac:dyDescent="0.3">
      <c r="B44" s="44"/>
      <c r="C44" s="44" t="s">
        <v>287</v>
      </c>
      <c r="D44" s="48" t="s">
        <v>43</v>
      </c>
      <c r="E44" s="57" t="str">
        <f>Indice!$D$5</f>
        <v>1º Ciclo</v>
      </c>
      <c r="F44" s="58" t="str">
        <f>Indice!$D$6</f>
        <v>2º Ciclo</v>
      </c>
      <c r="G44" s="59" t="str">
        <f>Indice!$D$7</f>
        <v>3º Ciclo</v>
      </c>
      <c r="H44" s="60" t="str">
        <f>Indice!$D$8</f>
        <v>Secundário Geral</v>
      </c>
      <c r="I44" s="61" t="str">
        <f>Indice!$D$9</f>
        <v>Secundário Profissional</v>
      </c>
      <c r="J44" s="404" t="s">
        <v>5</v>
      </c>
      <c r="K44" s="57" t="str">
        <f>Indice!$D$5</f>
        <v>1º Ciclo</v>
      </c>
      <c r="L44" s="58" t="str">
        <f>Indice!$D$6</f>
        <v>2º Ciclo</v>
      </c>
      <c r="M44" s="59" t="str">
        <f>Indice!$D$7</f>
        <v>3º Ciclo</v>
      </c>
      <c r="N44" s="60" t="str">
        <f>Indice!$D$8</f>
        <v>Secundário Geral</v>
      </c>
      <c r="O44" s="61" t="str">
        <f>Indice!$D$9</f>
        <v>Secundário Profissional</v>
      </c>
      <c r="P44" s="419" t="s">
        <v>5</v>
      </c>
      <c r="Q44" s="57" t="str">
        <f>Indice!$D$5</f>
        <v>1º Ciclo</v>
      </c>
      <c r="R44" s="58" t="str">
        <f>Indice!$D$6</f>
        <v>2º Ciclo</v>
      </c>
      <c r="S44" s="59" t="str">
        <f>Indice!$D$7</f>
        <v>3º Ciclo</v>
      </c>
      <c r="T44" s="60" t="str">
        <f>Indice!$D$8</f>
        <v>Secundário Geral</v>
      </c>
      <c r="U44" s="61" t="str">
        <f>Indice!$D$9</f>
        <v>Secundário Profissional</v>
      </c>
      <c r="V44" s="419" t="s">
        <v>5</v>
      </c>
    </row>
    <row r="45" spans="2:22" x14ac:dyDescent="0.25">
      <c r="B45" s="203" t="s">
        <v>138</v>
      </c>
      <c r="C45" s="39" t="s">
        <v>143</v>
      </c>
      <c r="D45" s="195">
        <f>IF(SUM(E45:I45,K45:O45)&gt;0,AVERAGE(E45:I45,K45:O45),"")</f>
        <v>4.25</v>
      </c>
      <c r="E45" s="254">
        <f>IF(('Médias por Questão e Nivel Ens.'!E46)&gt;0,'Médias por Questão e Nivel Ens.'!E46,"")</f>
        <v>4.3</v>
      </c>
      <c r="F45" s="253">
        <f>IF(('Médias por Questão e Nivel Ens.'!I46)&gt;0,'Médias por Questão e Nivel Ens.'!I46,"")</f>
        <v>4</v>
      </c>
      <c r="G45" s="253">
        <f>IF(('Médias por Questão e Nivel Ens.'!M46)&gt;0,'Médias por Questão e Nivel Ens.'!M46,"")</f>
        <v>4.8</v>
      </c>
      <c r="H45" s="253" t="str">
        <f>IF(('Médias por Questão e Nivel Ens.'!Q46)&gt;0,'Médias por Questão e Nivel Ens.'!Q46,"")</f>
        <v/>
      </c>
      <c r="I45" s="253" t="str">
        <f>IF(('Médias por Questão e Nivel Ens.'!U46)&gt;0,'Médias por Questão e Nivel Ens.'!U46,"")</f>
        <v/>
      </c>
      <c r="J45" s="405">
        <f t="shared" ref="J45" si="45">IF(SUM(E45:I45)&gt;0,AVERAGE(E45:I45),"")</f>
        <v>4.3666666666666671</v>
      </c>
      <c r="K45" s="254">
        <f>IF(('Médias por Questão e Nivel Ens.'!F46)&gt;0,'Médias por Questão e Nivel Ens.'!F46,"")</f>
        <v>4.0999999999999996</v>
      </c>
      <c r="L45" s="253">
        <f>IF(('Médias por Questão e Nivel Ens.'!J46)&gt;0,'Médias por Questão e Nivel Ens.'!J46,"")</f>
        <v>4.2</v>
      </c>
      <c r="M45" s="253">
        <f>IF(('Médias por Questão e Nivel Ens.'!N46)&gt;0,'Médias por Questão e Nivel Ens.'!N46,"")</f>
        <v>4.0999999999999996</v>
      </c>
      <c r="N45" s="253" t="str">
        <f>IF(('Médias por Questão e Nivel Ens.'!R46)&gt;0,'Médias por Questão e Nivel Ens.'!R46,"")</f>
        <v/>
      </c>
      <c r="O45" s="253" t="str">
        <f>IF(('Médias por Questão e Nivel Ens.'!V46)&gt;0,'Médias por Questão e Nivel Ens.'!V46,"")</f>
        <v/>
      </c>
      <c r="P45" s="427">
        <f t="shared" ref="P45" si="46">IF(SUM(K45:O45)&gt;0,AVERAGE(K45:O45),"")</f>
        <v>4.1333333333333337</v>
      </c>
      <c r="Q45" s="593" t="str">
        <f>IF(('Médias por Questão e Nivel Ens.'!G46)&gt;0,'Médias por Questão e Nivel Ens.'!G46,"")</f>
        <v/>
      </c>
      <c r="R45" s="594" t="str">
        <f>IF(('Médias por Questão e Nivel Ens.'!K46)&gt;0,'Médias por Questão e Nivel Ens.'!K46,"")</f>
        <v/>
      </c>
      <c r="S45" s="594" t="str">
        <f>IF(('Médias por Questão e Nivel Ens.'!O46)&gt;0,'Médias por Questão e Nivel Ens.'!O46,"")</f>
        <v/>
      </c>
      <c r="T45" s="594" t="str">
        <f>IF(('Médias por Questão e Nivel Ens.'!S46)&gt;0,'Médias por Questão e Nivel Ens.'!S46,"")</f>
        <v/>
      </c>
      <c r="U45" s="594" t="str">
        <f>IF(('Médias por Questão e Nivel Ens.'!W46)&gt;0,'Médias por Questão e Nivel Ens.'!W46,"")</f>
        <v/>
      </c>
      <c r="V45" s="595" t="str">
        <f t="shared" ref="V45" si="47">IF(SUM(Q45:U45)&gt;0,AVERAGE(Q45:U45),"")</f>
        <v/>
      </c>
    </row>
    <row r="46" spans="2:22" x14ac:dyDescent="0.25">
      <c r="B46" s="200" t="s">
        <v>139</v>
      </c>
      <c r="C46" s="40" t="s">
        <v>144</v>
      </c>
      <c r="D46" s="194">
        <f t="shared" ref="D46:D49" si="48">IF(SUM(E46:I46,K46:O46)&gt;0,AVERAGE(E46:I46,K46:O46),"")</f>
        <v>3.7166666666666668</v>
      </c>
      <c r="E46" s="55">
        <f>IF(('Médias por Questão e Nivel Ens.'!E47)&gt;0,'Médias por Questão e Nivel Ens.'!E47,"")</f>
        <v>3.6</v>
      </c>
      <c r="F46" s="56">
        <f>IF(('Médias por Questão e Nivel Ens.'!I47)&gt;0,'Médias por Questão e Nivel Ens.'!I47,"")</f>
        <v>3.5</v>
      </c>
      <c r="G46" s="56">
        <f>IF(('Médias por Questão e Nivel Ens.'!M47)&gt;0,'Médias por Questão e Nivel Ens.'!M47,"")</f>
        <v>4</v>
      </c>
      <c r="H46" s="56" t="str">
        <f>IF(('Médias por Questão e Nivel Ens.'!Q47)&gt;0,'Médias por Questão e Nivel Ens.'!Q47,"")</f>
        <v/>
      </c>
      <c r="I46" s="56" t="str">
        <f>IF(('Médias por Questão e Nivel Ens.'!U47)&gt;0,'Médias por Questão e Nivel Ens.'!U47,"")</f>
        <v/>
      </c>
      <c r="J46" s="401">
        <f t="shared" ref="J46:J48" si="49">IF(SUM(E46:I46)&gt;0,AVERAGE(E46:I46),"")</f>
        <v>3.6999999999999997</v>
      </c>
      <c r="K46" s="55">
        <f>IF(('Médias por Questão e Nivel Ens.'!F47)&gt;0,'Médias por Questão e Nivel Ens.'!F47,"")</f>
        <v>3.7</v>
      </c>
      <c r="L46" s="56">
        <f>IF(('Médias por Questão e Nivel Ens.'!J47)&gt;0,'Médias por Questão e Nivel Ens.'!J47,"")</f>
        <v>3.8</v>
      </c>
      <c r="M46" s="56">
        <f>IF(('Médias por Questão e Nivel Ens.'!N47)&gt;0,'Médias por Questão e Nivel Ens.'!N47,"")</f>
        <v>3.7</v>
      </c>
      <c r="N46" s="56" t="str">
        <f>IF(('Médias por Questão e Nivel Ens.'!R47)&gt;0,'Médias por Questão e Nivel Ens.'!R47,"")</f>
        <v/>
      </c>
      <c r="O46" s="56" t="str">
        <f>IF(('Médias por Questão e Nivel Ens.'!V47)&gt;0,'Médias por Questão e Nivel Ens.'!V47,"")</f>
        <v/>
      </c>
      <c r="P46" s="416">
        <f t="shared" ref="P46:P48" si="50">IF(SUM(K46:O46)&gt;0,AVERAGE(K46:O46),"")</f>
        <v>3.7333333333333329</v>
      </c>
      <c r="Q46" s="596" t="str">
        <f>IF(('Médias por Questão e Nivel Ens.'!G47)&gt;0,'Médias por Questão e Nivel Ens.'!G47,"")</f>
        <v/>
      </c>
      <c r="R46" s="591" t="str">
        <f>IF(('Médias por Questão e Nivel Ens.'!K47)&gt;0,'Médias por Questão e Nivel Ens.'!K47,"")</f>
        <v/>
      </c>
      <c r="S46" s="591" t="str">
        <f>IF(('Médias por Questão e Nivel Ens.'!O47)&gt;0,'Médias por Questão e Nivel Ens.'!O47,"")</f>
        <v/>
      </c>
      <c r="T46" s="591" t="str">
        <f>IF(('Médias por Questão e Nivel Ens.'!S47)&gt;0,'Médias por Questão e Nivel Ens.'!S47,"")</f>
        <v/>
      </c>
      <c r="U46" s="590" t="str">
        <f>IF(('Médias por Questão e Nivel Ens.'!W47)&gt;0,'Médias por Questão e Nivel Ens.'!W47,"")</f>
        <v/>
      </c>
      <c r="V46" s="592" t="str">
        <f t="shared" ref="V46:V49" si="51">IF(SUM(Q46:U46)&gt;0,AVERAGE(Q46:U46),"")</f>
        <v/>
      </c>
    </row>
    <row r="47" spans="2:22" x14ac:dyDescent="0.25">
      <c r="B47" s="200" t="s">
        <v>140</v>
      </c>
      <c r="C47" s="40" t="s">
        <v>145</v>
      </c>
      <c r="D47" s="194">
        <f t="shared" si="48"/>
        <v>3.4000000000000004</v>
      </c>
      <c r="E47" s="55">
        <f>IF(('Médias por Questão e Nivel Ens.'!E48)&gt;0,'Médias por Questão e Nivel Ens.'!E48,"")</f>
        <v>3.5</v>
      </c>
      <c r="F47" s="56">
        <f>IF(('Médias por Questão e Nivel Ens.'!I48)&gt;0,'Médias por Questão e Nivel Ens.'!I48,"")</f>
        <v>3.3</v>
      </c>
      <c r="G47" s="56">
        <f>IF(('Médias por Questão e Nivel Ens.'!M48)&gt;0,'Médias por Questão e Nivel Ens.'!M48,"")</f>
        <v>3.2</v>
      </c>
      <c r="H47" s="56" t="str">
        <f>IF(('Médias por Questão e Nivel Ens.'!Q48)&gt;0,'Médias por Questão e Nivel Ens.'!Q48,"")</f>
        <v/>
      </c>
      <c r="I47" s="56" t="str">
        <f>IF(('Médias por Questão e Nivel Ens.'!U48)&gt;0,'Médias por Questão e Nivel Ens.'!U48,"")</f>
        <v/>
      </c>
      <c r="J47" s="401">
        <f t="shared" si="49"/>
        <v>3.3333333333333335</v>
      </c>
      <c r="K47" s="55">
        <f>IF(('Médias por Questão e Nivel Ens.'!F48)&gt;0,'Médias por Questão e Nivel Ens.'!F48,"")</f>
        <v>3.5</v>
      </c>
      <c r="L47" s="56">
        <f>IF(('Médias por Questão e Nivel Ens.'!J48)&gt;0,'Médias por Questão e Nivel Ens.'!J48,"")</f>
        <v>3.8</v>
      </c>
      <c r="M47" s="56">
        <f>IF(('Médias por Questão e Nivel Ens.'!N48)&gt;0,'Médias por Questão e Nivel Ens.'!N48,"")</f>
        <v>3.1</v>
      </c>
      <c r="N47" s="56" t="str">
        <f>IF(('Médias por Questão e Nivel Ens.'!R48)&gt;0,'Médias por Questão e Nivel Ens.'!R48,"")</f>
        <v/>
      </c>
      <c r="O47" s="56" t="str">
        <f>IF(('Médias por Questão e Nivel Ens.'!V48)&gt;0,'Médias por Questão e Nivel Ens.'!V48,"")</f>
        <v/>
      </c>
      <c r="P47" s="416">
        <f t="shared" si="50"/>
        <v>3.4666666666666668</v>
      </c>
      <c r="Q47" s="55" t="str">
        <f>IF(('Médias por Questão e Nivel Ens.'!G48)&gt;0,'Médias por Questão e Nivel Ens.'!G48,"")</f>
        <v/>
      </c>
      <c r="R47" s="56" t="str">
        <f>IF(('Médias por Questão e Nivel Ens.'!K48)&gt;0,'Médias por Questão e Nivel Ens.'!K48,"")</f>
        <v/>
      </c>
      <c r="S47" s="56">
        <f>IF(('Médias por Questão e Nivel Ens.'!O48)&gt;0,'Médias por Questão e Nivel Ens.'!O48,"")</f>
        <v>4.2</v>
      </c>
      <c r="T47" s="56" t="str">
        <f>IF(('Médias por Questão e Nivel Ens.'!S48)&gt;0,'Médias por Questão e Nivel Ens.'!S48,"")</f>
        <v/>
      </c>
      <c r="U47" s="253" t="str">
        <f>IF(('Médias por Questão e Nivel Ens.'!W48)&gt;0,'Médias por Questão e Nivel Ens.'!W48,"")</f>
        <v/>
      </c>
      <c r="V47" s="54">
        <f t="shared" si="51"/>
        <v>4.2</v>
      </c>
    </row>
    <row r="48" spans="2:22" x14ac:dyDescent="0.25">
      <c r="B48" s="200" t="s">
        <v>141</v>
      </c>
      <c r="C48" s="40" t="s">
        <v>146</v>
      </c>
      <c r="D48" s="194">
        <f t="shared" si="48"/>
        <v>4.2166666666666668</v>
      </c>
      <c r="E48" s="55">
        <f>IF(('Médias por Questão e Nivel Ens.'!E49)&gt;0,'Médias por Questão e Nivel Ens.'!E49,"")</f>
        <v>4</v>
      </c>
      <c r="F48" s="56">
        <f>IF(('Médias por Questão e Nivel Ens.'!I49)&gt;0,'Médias por Questão e Nivel Ens.'!I49,"")</f>
        <v>4.3</v>
      </c>
      <c r="G48" s="56">
        <f>IF(('Médias por Questão e Nivel Ens.'!M49)&gt;0,'Médias por Questão e Nivel Ens.'!M49,"")</f>
        <v>4.4000000000000004</v>
      </c>
      <c r="H48" s="56" t="str">
        <f>IF(('Médias por Questão e Nivel Ens.'!Q49)&gt;0,'Médias por Questão e Nivel Ens.'!Q49,"")</f>
        <v/>
      </c>
      <c r="I48" s="56" t="str">
        <f>IF(('Médias por Questão e Nivel Ens.'!U49)&gt;0,'Médias por Questão e Nivel Ens.'!U49,"")</f>
        <v/>
      </c>
      <c r="J48" s="401">
        <f t="shared" si="49"/>
        <v>4.2333333333333334</v>
      </c>
      <c r="K48" s="55">
        <f>IF(('Médias por Questão e Nivel Ens.'!F49)&gt;0,'Médias por Questão e Nivel Ens.'!F49,"")</f>
        <v>4.0999999999999996</v>
      </c>
      <c r="L48" s="56">
        <f>IF(('Médias por Questão e Nivel Ens.'!J49)&gt;0,'Médias por Questão e Nivel Ens.'!J49,"")</f>
        <v>4.3</v>
      </c>
      <c r="M48" s="56">
        <f>IF(('Médias por Questão e Nivel Ens.'!N49)&gt;0,'Médias por Questão e Nivel Ens.'!N49,"")</f>
        <v>4.2</v>
      </c>
      <c r="N48" s="56" t="str">
        <f>IF(('Médias por Questão e Nivel Ens.'!R49)&gt;0,'Médias por Questão e Nivel Ens.'!R49,"")</f>
        <v/>
      </c>
      <c r="O48" s="56" t="str">
        <f>IF(('Médias por Questão e Nivel Ens.'!V49)&gt;0,'Médias por Questão e Nivel Ens.'!V49,"")</f>
        <v/>
      </c>
      <c r="P48" s="416">
        <f t="shared" si="50"/>
        <v>4.1999999999999993</v>
      </c>
      <c r="Q48" s="596" t="str">
        <f>IF(('Médias por Questão e Nivel Ens.'!G49)&gt;0,'Médias por Questão e Nivel Ens.'!G49,"")</f>
        <v/>
      </c>
      <c r="R48" s="591" t="str">
        <f>IF(('Médias por Questão e Nivel Ens.'!K49)&gt;0,'Médias por Questão e Nivel Ens.'!K49,"")</f>
        <v/>
      </c>
      <c r="S48" s="591" t="str">
        <f>IF(('Médias por Questão e Nivel Ens.'!O49)&gt;0,'Médias por Questão e Nivel Ens.'!O49,"")</f>
        <v/>
      </c>
      <c r="T48" s="591" t="str">
        <f>IF(('Médias por Questão e Nivel Ens.'!S49)&gt;0,'Médias por Questão e Nivel Ens.'!S49,"")</f>
        <v/>
      </c>
      <c r="U48" s="590" t="str">
        <f>IF(('Médias por Questão e Nivel Ens.'!W49)&gt;0,'Médias por Questão e Nivel Ens.'!W49,"")</f>
        <v/>
      </c>
      <c r="V48" s="592" t="str">
        <f t="shared" si="51"/>
        <v/>
      </c>
    </row>
    <row r="49" spans="2:22" ht="15.75" thickBot="1" x14ac:dyDescent="0.3">
      <c r="B49" s="200" t="s">
        <v>142</v>
      </c>
      <c r="C49" s="40" t="s">
        <v>147</v>
      </c>
      <c r="D49" s="194">
        <f t="shared" si="48"/>
        <v>3.85</v>
      </c>
      <c r="E49" s="67">
        <f>IF(('Médias por Questão e Nivel Ens.'!E50)&gt;0,'Médias por Questão e Nivel Ens.'!E50,"")</f>
        <v>3.8</v>
      </c>
      <c r="F49" s="68">
        <f>IF(('Médias por Questão e Nivel Ens.'!I50)&gt;0,'Médias por Questão e Nivel Ens.'!I50,"")</f>
        <v>3.8</v>
      </c>
      <c r="G49" s="68">
        <f>IF(('Médias por Questão e Nivel Ens.'!M50)&gt;0,'Médias por Questão e Nivel Ens.'!M50,"")</f>
        <v>3.6</v>
      </c>
      <c r="H49" s="68" t="str">
        <f>IF(('Médias por Questão e Nivel Ens.'!Q50)&gt;0,'Médias por Questão e Nivel Ens.'!Q50,"")</f>
        <v/>
      </c>
      <c r="I49" s="68" t="str">
        <f>IF(('Médias por Questão e Nivel Ens.'!U50)&gt;0,'Médias por Questão e Nivel Ens.'!U50,"")</f>
        <v/>
      </c>
      <c r="J49" s="401">
        <f t="shared" ref="J49" si="52">IF(SUM(E49:I49)&gt;0,AVERAGE(E49:I49),"")</f>
        <v>3.7333333333333329</v>
      </c>
      <c r="K49" s="67">
        <f>IF(('Médias por Questão e Nivel Ens.'!F50)&gt;0,'Médias por Questão e Nivel Ens.'!F50,"")</f>
        <v>3.9</v>
      </c>
      <c r="L49" s="68">
        <f>IF(('Médias por Questão e Nivel Ens.'!J50)&gt;0,'Médias por Questão e Nivel Ens.'!J50,"")</f>
        <v>4.2</v>
      </c>
      <c r="M49" s="68">
        <f>IF(('Médias por Questão e Nivel Ens.'!N50)&gt;0,'Médias por Questão e Nivel Ens.'!N50,"")</f>
        <v>3.8</v>
      </c>
      <c r="N49" s="68" t="str">
        <f>IF(('Médias por Questão e Nivel Ens.'!R50)&gt;0,'Médias por Questão e Nivel Ens.'!R50,"")</f>
        <v/>
      </c>
      <c r="O49" s="68" t="str">
        <f>IF(('Médias por Questão e Nivel Ens.'!V50)&gt;0,'Médias por Questão e Nivel Ens.'!V50,"")</f>
        <v/>
      </c>
      <c r="P49" s="416">
        <f t="shared" ref="P49" si="53">IF(SUM(K49:O49)&gt;0,AVERAGE(K49:O49),"")</f>
        <v>3.9666666666666663</v>
      </c>
      <c r="Q49" s="597" t="str">
        <f>IF(('Médias por Questão e Nivel Ens.'!G50)&gt;0,'Médias por Questão e Nivel Ens.'!G50,"")</f>
        <v/>
      </c>
      <c r="R49" s="598" t="str">
        <f>IF(('Médias por Questão e Nivel Ens.'!K50)&gt;0,'Médias por Questão e Nivel Ens.'!K50,"")</f>
        <v/>
      </c>
      <c r="S49" s="598" t="str">
        <f>IF(('Médias por Questão e Nivel Ens.'!O50)&gt;0,'Médias por Questão e Nivel Ens.'!O50,"")</f>
        <v/>
      </c>
      <c r="T49" s="598" t="str">
        <f>IF(('Médias por Questão e Nivel Ens.'!S50)&gt;0,'Médias por Questão e Nivel Ens.'!S50,"")</f>
        <v/>
      </c>
      <c r="U49" s="599" t="str">
        <f>IF(('Médias por Questão e Nivel Ens.'!W50)&gt;0,'Médias por Questão e Nivel Ens.'!W50,"")</f>
        <v/>
      </c>
      <c r="V49" s="600" t="str">
        <f t="shared" si="51"/>
        <v/>
      </c>
    </row>
    <row r="50" spans="2:22" s="43" customFormat="1" ht="15.75" customHeight="1" thickBot="1" x14ac:dyDescent="0.3">
      <c r="B50" s="660" t="s">
        <v>5</v>
      </c>
      <c r="C50" s="661"/>
      <c r="D50" s="69">
        <f>IF(SUM(E45:I49,K45:O49)&gt;0,AVERAGE(E45:I49,K45:O49),"")</f>
        <v>3.8866666666666658</v>
      </c>
      <c r="E50" s="70">
        <f>IF(SUM(E45:E49)&gt;0,AVERAGE(E45:E49),"")</f>
        <v>3.84</v>
      </c>
      <c r="F50" s="111">
        <f t="shared" ref="F50:I50" si="54">IF(SUM(F45:F49)&gt;0,AVERAGE(F45:F49),"")</f>
        <v>3.7800000000000002</v>
      </c>
      <c r="G50" s="111">
        <f t="shared" si="54"/>
        <v>4</v>
      </c>
      <c r="H50" s="111" t="str">
        <f t="shared" si="54"/>
        <v/>
      </c>
      <c r="I50" s="112" t="str">
        <f t="shared" si="54"/>
        <v/>
      </c>
      <c r="J50" s="403">
        <f>IF(SUM(E45:I49)&gt;0,AVERAGE(E45:I49),"")</f>
        <v>3.8733333333333331</v>
      </c>
      <c r="K50" s="70">
        <f>IF(SUM(K45:K49)&gt;0,AVERAGE(K45:K49),"")</f>
        <v>3.8600000000000003</v>
      </c>
      <c r="L50" s="111">
        <f t="shared" ref="L50" si="55">IF(SUM(L45:L49)&gt;0,AVERAGE(L45:L49),"")</f>
        <v>4.0600000000000005</v>
      </c>
      <c r="M50" s="111">
        <f t="shared" ref="M50" si="56">IF(SUM(M45:M49)&gt;0,AVERAGE(M45:M49),"")</f>
        <v>3.7800000000000002</v>
      </c>
      <c r="N50" s="111" t="str">
        <f t="shared" ref="N50" si="57">IF(SUM(N45:N49)&gt;0,AVERAGE(N45:N49),"")</f>
        <v/>
      </c>
      <c r="O50" s="112" t="str">
        <f t="shared" ref="O50" si="58">IF(SUM(O45:O49)&gt;0,AVERAGE(O45:O49),"")</f>
        <v/>
      </c>
      <c r="P50" s="425">
        <f>IF(SUM(K45:O49)&gt;0,AVERAGE(K45:O49),"")</f>
        <v>3.9</v>
      </c>
      <c r="Q50" s="259" t="str">
        <f t="shared" ref="Q50:U50" si="59">IF(SUM(Q45:Q49)&gt;0,AVERAGE(Q45:Q49),"")</f>
        <v/>
      </c>
      <c r="R50" s="259" t="str">
        <f t="shared" si="59"/>
        <v/>
      </c>
      <c r="S50" s="259">
        <f t="shared" si="59"/>
        <v>4.2</v>
      </c>
      <c r="T50" s="259" t="str">
        <f t="shared" si="59"/>
        <v/>
      </c>
      <c r="U50" s="259" t="str">
        <f t="shared" si="59"/>
        <v/>
      </c>
      <c r="V50" s="261">
        <f>IF(SUM(Q45:U49)&gt;0,AVERAGE(Q45:U49),"")</f>
        <v>4.2</v>
      </c>
    </row>
    <row r="51" spans="2:22" ht="8.25" customHeight="1" thickBot="1" x14ac:dyDescent="0.3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</row>
    <row r="52" spans="2:22" ht="23.25" thickBot="1" x14ac:dyDescent="0.3">
      <c r="B52" s="44"/>
      <c r="C52" s="44" t="s">
        <v>289</v>
      </c>
      <c r="D52" s="172" t="s">
        <v>43</v>
      </c>
      <c r="E52" s="173" t="str">
        <f>Indice!$D$5</f>
        <v>1º Ciclo</v>
      </c>
      <c r="F52" s="174" t="str">
        <f>Indice!$D$6</f>
        <v>2º Ciclo</v>
      </c>
      <c r="G52" s="175" t="str">
        <f>Indice!$D$7</f>
        <v>3º Ciclo</v>
      </c>
      <c r="H52" s="176" t="str">
        <f>Indice!$D$8</f>
        <v>Secundário Geral</v>
      </c>
      <c r="I52" s="177" t="str">
        <f>Indice!$D$9</f>
        <v>Secundário Profissional</v>
      </c>
      <c r="J52" s="407" t="s">
        <v>5</v>
      </c>
      <c r="K52" s="173" t="str">
        <f>Indice!$D$5</f>
        <v>1º Ciclo</v>
      </c>
      <c r="L52" s="174" t="str">
        <f>Indice!$D$6</f>
        <v>2º Ciclo</v>
      </c>
      <c r="M52" s="175" t="str">
        <f>Indice!$D$7</f>
        <v>3º Ciclo</v>
      </c>
      <c r="N52" s="176" t="str">
        <f>Indice!$D$8</f>
        <v>Secundário Geral</v>
      </c>
      <c r="O52" s="177" t="str">
        <f>Indice!$D$9</f>
        <v>Secundário Profissional</v>
      </c>
      <c r="P52" s="426" t="s">
        <v>5</v>
      </c>
      <c r="Q52" s="173" t="str">
        <f>Indice!$D$5</f>
        <v>1º Ciclo</v>
      </c>
      <c r="R52" s="174" t="str">
        <f>Indice!$D$6</f>
        <v>2º Ciclo</v>
      </c>
      <c r="S52" s="175" t="str">
        <f>Indice!$D$7</f>
        <v>3º Ciclo</v>
      </c>
      <c r="T52" s="176" t="str">
        <f>Indice!$D$8</f>
        <v>Secundário Geral</v>
      </c>
      <c r="U52" s="177" t="str">
        <f>Indice!$D$9</f>
        <v>Secundário Profissional</v>
      </c>
      <c r="V52" s="178" t="s">
        <v>5</v>
      </c>
    </row>
    <row r="53" spans="2:22" x14ac:dyDescent="0.25">
      <c r="B53" s="203" t="s">
        <v>150</v>
      </c>
      <c r="C53" s="39" t="s">
        <v>156</v>
      </c>
      <c r="D53" s="194">
        <f t="shared" ref="D53" si="60">IF(SUM(E53:I53,K53:O53,Q53:U53)&gt;0,AVERAGE(E53:I53,K53:O53,Q53:U53),"")</f>
        <v>3.5999999999999996</v>
      </c>
      <c r="E53" s="64">
        <f>IF(('Médias por Questão e Nivel Ens.'!E54)&gt;0,'Médias por Questão e Nivel Ens.'!E54,"")</f>
        <v>3.9</v>
      </c>
      <c r="F53" s="65">
        <f>IF(('Médias por Questão e Nivel Ens.'!I54)&gt;0,'Médias por Questão e Nivel Ens.'!I54,"")</f>
        <v>3</v>
      </c>
      <c r="G53" s="65">
        <f>IF(('Médias por Questão e Nivel Ens.'!M54)&gt;0,'Médias por Questão e Nivel Ens.'!M54,"")</f>
        <v>3.2</v>
      </c>
      <c r="H53" s="65" t="str">
        <f>IF(('Médias por Questão e Nivel Ens.'!Q54)&gt;0,'Médias por Questão e Nivel Ens.'!Q54,"")</f>
        <v/>
      </c>
      <c r="I53" s="65" t="str">
        <f>IF(('Médias por Questão e Nivel Ens.'!U54)&gt;0,'Médias por Questão e Nivel Ens.'!U54,"")</f>
        <v/>
      </c>
      <c r="J53" s="400">
        <f t="shared" ref="J53" si="61">IF(SUM(E53:I53)&gt;0,AVERAGE(E53:I53),"")</f>
        <v>3.3666666666666671</v>
      </c>
      <c r="K53" s="64">
        <f>IF(('Médias por Questão e Nivel Ens.'!F54)&gt;0,'Médias por Questão e Nivel Ens.'!F54,"")</f>
        <v>3.5</v>
      </c>
      <c r="L53" s="65">
        <f>IF(('Médias por Questão e Nivel Ens.'!J54)&gt;0,'Médias por Questão e Nivel Ens.'!J54,"")</f>
        <v>3.7</v>
      </c>
      <c r="M53" s="65">
        <f>IF(('Médias por Questão e Nivel Ens.'!N54)&gt;0,'Médias por Questão e Nivel Ens.'!N54,"")</f>
        <v>3.4</v>
      </c>
      <c r="N53" s="65" t="str">
        <f>IF(('Médias por Questão e Nivel Ens.'!R54)&gt;0,'Médias por Questão e Nivel Ens.'!R54,"")</f>
        <v/>
      </c>
      <c r="O53" s="65" t="str">
        <f>IF(('Médias por Questão e Nivel Ens.'!V54)&gt;0,'Médias por Questão e Nivel Ens.'!V54,"")</f>
        <v/>
      </c>
      <c r="P53" s="415">
        <f t="shared" ref="P53" si="62">IF(SUM(K53:O53)&gt;0,AVERAGE(K53:O53),"")</f>
        <v>3.5333333333333332</v>
      </c>
      <c r="Q53" s="64">
        <f>IF(('Médias por Questão e Nivel Ens.'!G54)&gt;0,'Médias por Questão e Nivel Ens.'!G54,"")</f>
        <v>4.2</v>
      </c>
      <c r="R53" s="65">
        <f>IF(('Médias por Questão e Nivel Ens.'!K54)&gt;0,'Médias por Questão e Nivel Ens.'!K54,"")</f>
        <v>4</v>
      </c>
      <c r="S53" s="65">
        <f>IF(('Médias por Questão e Nivel Ens.'!O54)&gt;0,'Médias por Questão e Nivel Ens.'!O54,"")</f>
        <v>3.5</v>
      </c>
      <c r="T53" s="65" t="str">
        <f>IF(('Médias por Questão e Nivel Ens.'!S54)&gt;0,'Médias por Questão e Nivel Ens.'!S54,"")</f>
        <v/>
      </c>
      <c r="U53" s="65" t="str">
        <f>IF(('Médias por Questão e Nivel Ens.'!W54)&gt;0,'Médias por Questão e Nivel Ens.'!W54,"")</f>
        <v/>
      </c>
      <c r="V53" s="63">
        <f t="shared" ref="V53" si="63">IF(SUM(Q53:U53)&gt;0,AVERAGE(Q53:U53),"")</f>
        <v>3.9</v>
      </c>
    </row>
    <row r="54" spans="2:22" x14ac:dyDescent="0.25">
      <c r="B54" s="200" t="s">
        <v>151</v>
      </c>
      <c r="C54" s="40" t="s">
        <v>157</v>
      </c>
      <c r="D54" s="194">
        <f>IF(SUM(E54:I54,K54:O54,Q54:U54)&gt;0,AVERAGE(E54:I54,K54:O54,Q54:U54),"")</f>
        <v>3.5142857142857147</v>
      </c>
      <c r="E54" s="55">
        <f>IF(('Médias por Questão e Nivel Ens.'!E55)&gt;0,'Médias por Questão e Nivel Ens.'!E55,"")</f>
        <v>3.5</v>
      </c>
      <c r="F54" s="56">
        <f>IF(('Médias por Questão e Nivel Ens.'!I55)&gt;0,'Médias por Questão e Nivel Ens.'!I55,"")</f>
        <v>3.3</v>
      </c>
      <c r="G54" s="56">
        <f>IF(('Médias por Questão e Nivel Ens.'!M55)&gt;0,'Médias por Questão e Nivel Ens.'!M55,"")</f>
        <v>3.6</v>
      </c>
      <c r="H54" s="56" t="str">
        <f>IF(('Médias por Questão e Nivel Ens.'!Q55)&gt;0,'Médias por Questão e Nivel Ens.'!Q55,"")</f>
        <v/>
      </c>
      <c r="I54" s="56" t="str">
        <f>IF(('Médias por Questão e Nivel Ens.'!U55)&gt;0,'Médias por Questão e Nivel Ens.'!U55,"")</f>
        <v/>
      </c>
      <c r="J54" s="401">
        <f t="shared" ref="J54:J58" si="64">IF(SUM(E54:I54)&gt;0,AVERAGE(E54:I54),"")</f>
        <v>3.4666666666666668</v>
      </c>
      <c r="K54" s="55">
        <f>IF(('Médias por Questão e Nivel Ens.'!F55)&gt;0,'Médias por Questão e Nivel Ens.'!F55,"")</f>
        <v>3.6</v>
      </c>
      <c r="L54" s="56">
        <f>IF(('Médias por Questão e Nivel Ens.'!J55)&gt;0,'Médias por Questão e Nivel Ens.'!J55,"")</f>
        <v>3.4</v>
      </c>
      <c r="M54" s="56">
        <f>IF(('Médias por Questão e Nivel Ens.'!N55)&gt;0,'Médias por Questão e Nivel Ens.'!N55,"")</f>
        <v>3.6</v>
      </c>
      <c r="N54" s="56" t="str">
        <f>IF(('Médias por Questão e Nivel Ens.'!R55)&gt;0,'Médias por Questão e Nivel Ens.'!R55,"")</f>
        <v/>
      </c>
      <c r="O54" s="56" t="str">
        <f>IF(('Médias por Questão e Nivel Ens.'!V55)&gt;0,'Médias por Questão e Nivel Ens.'!V55,"")</f>
        <v/>
      </c>
      <c r="P54" s="416">
        <f t="shared" ref="P54:P58" si="65">IF(SUM(K54:O54)&gt;0,AVERAGE(K54:O54),"")</f>
        <v>3.5333333333333332</v>
      </c>
      <c r="Q54" s="275" t="str">
        <f>IF(('Médias por Questão e Nivel Ens.'!G55)&gt;0,'Médias por Questão e Nivel Ens.'!G55,"")</f>
        <v/>
      </c>
      <c r="R54" s="265"/>
      <c r="S54" s="253">
        <f>IF(('Médias por Questão e Nivel Ens.'!O55)&gt;0,'Médias por Questão e Nivel Ens.'!O55,"")</f>
        <v>3.6</v>
      </c>
      <c r="T54" s="253" t="str">
        <f>IF(('Médias por Questão e Nivel Ens.'!S55)&gt;0,'Médias por Questão e Nivel Ens.'!S55,"")</f>
        <v/>
      </c>
      <c r="U54" s="253" t="str">
        <f>IF(('Médias por Questão e Nivel Ens.'!W55)&gt;0,'Médias por Questão e Nivel Ens.'!W55,"")</f>
        <v/>
      </c>
      <c r="V54" s="54">
        <f>IF(SUM(Q54:U54)&gt;0,AVERAGE(Q54:U54),"")</f>
        <v>3.6</v>
      </c>
    </row>
    <row r="55" spans="2:22" x14ac:dyDescent="0.25">
      <c r="B55" s="200" t="s">
        <v>152</v>
      </c>
      <c r="C55" s="40" t="s">
        <v>158</v>
      </c>
      <c r="D55" s="194">
        <f t="shared" ref="D55:D59" si="66">IF(SUM(E55:I55,K55:O55,Q55:U55)&gt;0,AVERAGE(E55:I55,K55:O55,Q55:U55),"")</f>
        <v>3.5999999999999996</v>
      </c>
      <c r="E55" s="55">
        <f>IF(('Médias por Questão e Nivel Ens.'!E56)&gt;0,'Médias por Questão e Nivel Ens.'!E56,"")</f>
        <v>3.5</v>
      </c>
      <c r="F55" s="56">
        <f>IF(('Médias por Questão e Nivel Ens.'!I56)&gt;0,'Médias por Questão e Nivel Ens.'!I56,"")</f>
        <v>3.3</v>
      </c>
      <c r="G55" s="56">
        <f>IF(('Médias por Questão e Nivel Ens.'!M56)&gt;0,'Médias por Questão e Nivel Ens.'!M56,"")</f>
        <v>3.8</v>
      </c>
      <c r="H55" s="56" t="str">
        <f>IF(('Médias por Questão e Nivel Ens.'!Q56)&gt;0,'Médias por Questão e Nivel Ens.'!Q56,"")</f>
        <v/>
      </c>
      <c r="I55" s="56" t="str">
        <f>IF(('Médias por Questão e Nivel Ens.'!U56)&gt;0,'Médias por Questão e Nivel Ens.'!U56,"")</f>
        <v/>
      </c>
      <c r="J55" s="401">
        <f t="shared" si="64"/>
        <v>3.5333333333333332</v>
      </c>
      <c r="K55" s="55">
        <f>IF(('Médias por Questão e Nivel Ens.'!F56)&gt;0,'Médias por Questão e Nivel Ens.'!F56,"")</f>
        <v>3.6</v>
      </c>
      <c r="L55" s="56">
        <f>IF(('Médias por Questão e Nivel Ens.'!J56)&gt;0,'Médias por Questão e Nivel Ens.'!J56,"")</f>
        <v>3.7</v>
      </c>
      <c r="M55" s="56">
        <f>IF(('Médias por Questão e Nivel Ens.'!N56)&gt;0,'Médias por Questão e Nivel Ens.'!N56,"")</f>
        <v>3.5</v>
      </c>
      <c r="N55" s="56" t="str">
        <f>IF(('Médias por Questão e Nivel Ens.'!R56)&gt;0,'Médias por Questão e Nivel Ens.'!R56,"")</f>
        <v/>
      </c>
      <c r="O55" s="56" t="str">
        <f>IF(('Médias por Questão e Nivel Ens.'!V56)&gt;0,'Médias por Questão e Nivel Ens.'!V56,"")</f>
        <v/>
      </c>
      <c r="P55" s="416">
        <f t="shared" si="65"/>
        <v>3.6</v>
      </c>
      <c r="Q55" s="253">
        <f>IF(('Médias por Questão e Nivel Ens.'!M56)&gt;0,'Médias por Questão e Nivel Ens.'!M56,"")</f>
        <v>3.8</v>
      </c>
      <c r="R55" s="253">
        <f>IF(('Médias por Questão e Nivel Ens.'!N56)&gt;0,'Médias por Questão e Nivel Ens.'!N56,"")</f>
        <v>3.5</v>
      </c>
      <c r="S55" s="253">
        <f>IF(('Médias por Questão e Nivel Ens.'!O56)&gt;0,'Médias por Questão e Nivel Ens.'!O56,"")</f>
        <v>3.7</v>
      </c>
      <c r="T55" s="253" t="str">
        <f>IF(('Médias por Questão e Nivel Ens.'!S56)&gt;0,'Médias por Questão e Nivel Ens.'!S56,"")</f>
        <v/>
      </c>
      <c r="U55" s="253" t="str">
        <f>IF(('Médias por Questão e Nivel Ens.'!W56)&gt;0,'Médias por Questão e Nivel Ens.'!W56,"")</f>
        <v/>
      </c>
      <c r="V55" s="54">
        <f t="shared" ref="V55:V58" si="67">IF(SUM(Q55:U55)&gt;0,AVERAGE(Q55:U55),"")</f>
        <v>3.6666666666666665</v>
      </c>
    </row>
    <row r="56" spans="2:22" x14ac:dyDescent="0.25">
      <c r="B56" s="200" t="s">
        <v>153</v>
      </c>
      <c r="C56" s="40" t="s">
        <v>159</v>
      </c>
      <c r="D56" s="194">
        <f t="shared" si="66"/>
        <v>3.5444444444444443</v>
      </c>
      <c r="E56" s="55">
        <f>IF(('Médias por Questão e Nivel Ens.'!E57)&gt;0,'Médias por Questão e Nivel Ens.'!E57,"")</f>
        <v>3.4</v>
      </c>
      <c r="F56" s="56">
        <f>IF(('Médias por Questão e Nivel Ens.'!I57)&gt;0,'Médias por Questão e Nivel Ens.'!I57,"")</f>
        <v>3</v>
      </c>
      <c r="G56" s="56">
        <f>IF(('Médias por Questão e Nivel Ens.'!M57)&gt;0,'Médias por Questão e Nivel Ens.'!M57,"")</f>
        <v>3.8</v>
      </c>
      <c r="H56" s="56" t="str">
        <f>IF(('Médias por Questão e Nivel Ens.'!Q57)&gt;0,'Médias por Questão e Nivel Ens.'!Q57,"")</f>
        <v/>
      </c>
      <c r="I56" s="56" t="str">
        <f>IF(('Médias por Questão e Nivel Ens.'!U57)&gt;0,'Médias por Questão e Nivel Ens.'!U57,"")</f>
        <v/>
      </c>
      <c r="J56" s="401">
        <f t="shared" si="64"/>
        <v>3.4</v>
      </c>
      <c r="K56" s="55">
        <f>IF(('Médias por Questão e Nivel Ens.'!F57)&gt;0,'Médias por Questão e Nivel Ens.'!F57,"")</f>
        <v>3.6</v>
      </c>
      <c r="L56" s="56">
        <f>IF(('Médias por Questão e Nivel Ens.'!J57)&gt;0,'Médias por Questão e Nivel Ens.'!J57,"")</f>
        <v>3.6</v>
      </c>
      <c r="M56" s="56">
        <f>IF(('Médias por Questão e Nivel Ens.'!N57)&gt;0,'Médias por Questão e Nivel Ens.'!N57,"")</f>
        <v>3.2</v>
      </c>
      <c r="N56" s="56" t="str">
        <f>IF(('Médias por Questão e Nivel Ens.'!R57)&gt;0,'Médias por Questão e Nivel Ens.'!R57,"")</f>
        <v/>
      </c>
      <c r="O56" s="56" t="str">
        <f>IF(('Médias por Questão e Nivel Ens.'!V57)&gt;0,'Médias por Questão e Nivel Ens.'!V57,"")</f>
        <v/>
      </c>
      <c r="P56" s="416">
        <f t="shared" si="65"/>
        <v>3.4666666666666668</v>
      </c>
      <c r="Q56" s="55">
        <f>IF(('Médias por Questão e Nivel Ens.'!G57)&gt;0,'Médias por Questão e Nivel Ens.'!G57,"")</f>
        <v>3.8</v>
      </c>
      <c r="R56" s="56">
        <f>IF(('Médias por Questão e Nivel Ens.'!K57)&gt;0,'Médias por Questão e Nivel Ens.'!K57,"")</f>
        <v>3.5</v>
      </c>
      <c r="S56" s="56">
        <f>IF(('Médias por Questão e Nivel Ens.'!O57)&gt;0,'Médias por Questão e Nivel Ens.'!O57,"")</f>
        <v>4</v>
      </c>
      <c r="T56" s="56" t="str">
        <f>IF(('Médias por Questão e Nivel Ens.'!S57)&gt;0,'Médias por Questão e Nivel Ens.'!S57,"")</f>
        <v/>
      </c>
      <c r="U56" s="56" t="str">
        <f>IF(('Médias por Questão e Nivel Ens.'!W57)&gt;0,'Médias por Questão e Nivel Ens.'!W57,"")</f>
        <v/>
      </c>
      <c r="V56" s="54">
        <f t="shared" si="67"/>
        <v>3.7666666666666671</v>
      </c>
    </row>
    <row r="57" spans="2:22" x14ac:dyDescent="0.25">
      <c r="B57" s="200" t="s">
        <v>154</v>
      </c>
      <c r="C57" s="40" t="s">
        <v>160</v>
      </c>
      <c r="D57" s="194">
        <f>IF(SUM(E57:I57,K57:O57,Q57:U57)&gt;0,AVERAGE(E57:I57,K57:O57,Q57:U57),"")</f>
        <v>3.5142857142857138</v>
      </c>
      <c r="E57" s="55">
        <f>IF(('Médias por Questão e Nivel Ens.'!E58)&gt;0,'Médias por Questão e Nivel Ens.'!E58,"")</f>
        <v>3.6</v>
      </c>
      <c r="F57" s="56">
        <f>IF(('Médias por Questão e Nivel Ens.'!I58)&gt;0,'Médias por Questão e Nivel Ens.'!I58,"")</f>
        <v>3.5</v>
      </c>
      <c r="G57" s="56">
        <f>IF(('Médias por Questão e Nivel Ens.'!M58)&gt;0,'Médias por Questão e Nivel Ens.'!M58,"")</f>
        <v>3.2</v>
      </c>
      <c r="H57" s="56" t="str">
        <f>IF(('Médias por Questão e Nivel Ens.'!Q58)&gt;0,'Médias por Questão e Nivel Ens.'!Q58,"")</f>
        <v/>
      </c>
      <c r="I57" s="56" t="str">
        <f>IF(('Médias por Questão e Nivel Ens.'!U58)&gt;0,'Médias por Questão e Nivel Ens.'!U58,"")</f>
        <v/>
      </c>
      <c r="J57" s="401">
        <f t="shared" si="64"/>
        <v>3.4333333333333336</v>
      </c>
      <c r="K57" s="55">
        <f>IF(('Médias por Questão e Nivel Ens.'!F58)&gt;0,'Médias por Questão e Nivel Ens.'!F58,"")</f>
        <v>3.5</v>
      </c>
      <c r="L57" s="56">
        <f>IF(('Médias por Questão e Nivel Ens.'!J58)&gt;0,'Médias por Questão e Nivel Ens.'!J58,"")</f>
        <v>3.7</v>
      </c>
      <c r="M57" s="56">
        <f>IF(('Médias por Questão e Nivel Ens.'!N58)&gt;0,'Médias por Questão e Nivel Ens.'!N58,"")</f>
        <v>3.4</v>
      </c>
      <c r="N57" s="56" t="str">
        <f>IF(('Médias por Questão e Nivel Ens.'!R58)&gt;0,'Médias por Questão e Nivel Ens.'!R58,"")</f>
        <v/>
      </c>
      <c r="O57" s="56" t="str">
        <f>IF(('Médias por Questão e Nivel Ens.'!V58)&gt;0,'Médias por Questão e Nivel Ens.'!V58,"")</f>
        <v/>
      </c>
      <c r="P57" s="416">
        <f t="shared" si="65"/>
        <v>3.5333333333333332</v>
      </c>
      <c r="Q57" s="275" t="str">
        <f>IF(('Médias por Questão e Nivel Ens.'!G58)&gt;0,'Médias por Questão e Nivel Ens.'!G58,"")</f>
        <v/>
      </c>
      <c r="R57" s="265"/>
      <c r="S57" s="56">
        <f>IF(('Médias por Questão e Nivel Ens.'!O58)&gt;0,'Médias por Questão e Nivel Ens.'!O58,"")</f>
        <v>3.7</v>
      </c>
      <c r="T57" s="56" t="str">
        <f>IF(('Médias por Questão e Nivel Ens.'!S58)&gt;0,'Médias por Questão e Nivel Ens.'!S58,"")</f>
        <v/>
      </c>
      <c r="U57" s="56" t="str">
        <f>IF(('Médias por Questão e Nivel Ens.'!W58)&gt;0,'Médias por Questão e Nivel Ens.'!W58,"")</f>
        <v/>
      </c>
      <c r="V57" s="54">
        <f t="shared" ref="V57" si="68">IF(SUM(Q57:U57)&gt;0,AVERAGE(Q57:U57),"")</f>
        <v>3.7</v>
      </c>
    </row>
    <row r="58" spans="2:22" ht="15.75" thickBot="1" x14ac:dyDescent="0.3">
      <c r="B58" s="205" t="s">
        <v>155</v>
      </c>
      <c r="C58" s="47" t="s">
        <v>161</v>
      </c>
      <c r="D58" s="194" t="str">
        <f t="shared" si="66"/>
        <v/>
      </c>
      <c r="E58" s="269" t="str">
        <f>IF(('Médias por Questão e Nivel Ens.'!E59)&gt;0,'Médias por Questão e Nivel Ens.'!E59,"")</f>
        <v/>
      </c>
      <c r="F58" s="268"/>
      <c r="G58" s="268"/>
      <c r="H58" s="268"/>
      <c r="I58" s="170" t="str">
        <f>IF(('Médias por Questão e Nivel Ens.'!U59)&gt;0,'Médias por Questão e Nivel Ens.'!U59,"")</f>
        <v/>
      </c>
      <c r="J58" s="406" t="str">
        <f t="shared" si="64"/>
        <v/>
      </c>
      <c r="K58" s="269" t="str">
        <f>IF(('Médias por Questão e Nivel Ens.'!K59)&gt;0,'Médias por Questão e Nivel Ens.'!K59,"")</f>
        <v/>
      </c>
      <c r="L58" s="268"/>
      <c r="M58" s="268"/>
      <c r="N58" s="268"/>
      <c r="O58" s="170" t="str">
        <f>IF(('Médias por Questão e Nivel Ens.'!V59)&gt;0,'Médias por Questão e Nivel Ens.'!V59,"")</f>
        <v/>
      </c>
      <c r="P58" s="424" t="str">
        <f t="shared" si="65"/>
        <v/>
      </c>
      <c r="Q58" s="269" t="str">
        <f>IF(('Médias por Questão e Nivel Ens.'!Q59)&gt;0,'Médias por Questão e Nivel Ens.'!Q59,"")</f>
        <v/>
      </c>
      <c r="R58" s="268"/>
      <c r="S58" s="268"/>
      <c r="T58" s="268"/>
      <c r="U58" s="263" t="str">
        <f>IF(('Médias por Questão e Nivel Ens.'!W59)&gt;0,'Médias por Questão e Nivel Ens.'!W59,"")</f>
        <v/>
      </c>
      <c r="V58" s="179" t="str">
        <f t="shared" si="67"/>
        <v/>
      </c>
    </row>
    <row r="59" spans="2:22" ht="15.75" thickBot="1" x14ac:dyDescent="0.3">
      <c r="B59" s="660" t="s">
        <v>5</v>
      </c>
      <c r="C59" s="661"/>
      <c r="D59" s="69">
        <f t="shared" si="66"/>
        <v>3.58</v>
      </c>
      <c r="E59" s="258">
        <f>IF(SUM(E53:E58)&gt;0,AVERAGE(E53:E58),"")</f>
        <v>3.5800000000000005</v>
      </c>
      <c r="F59" s="259">
        <f t="shared" ref="F59:I59" si="69">IF(SUM(F53:F58)&gt;0,AVERAGE(F53:F58),"")</f>
        <v>3.22</v>
      </c>
      <c r="G59" s="259">
        <f t="shared" si="69"/>
        <v>3.5200000000000005</v>
      </c>
      <c r="H59" s="259" t="str">
        <f t="shared" si="69"/>
        <v/>
      </c>
      <c r="I59" s="260" t="str">
        <f t="shared" si="69"/>
        <v/>
      </c>
      <c r="J59" s="408">
        <f>IF(SUM(E53:I58)&gt;0,AVERAGE(E53:I58),"")</f>
        <v>3.4400000000000004</v>
      </c>
      <c r="K59" s="258">
        <f>IF(SUM(K53:K58)&gt;0,AVERAGE(K53:K58),"")</f>
        <v>3.5599999999999996</v>
      </c>
      <c r="L59" s="259">
        <f t="shared" ref="L59" si="70">IF(SUM(L53:L58)&gt;0,AVERAGE(L53:L58),"")</f>
        <v>3.62</v>
      </c>
      <c r="M59" s="259">
        <f t="shared" ref="M59" si="71">IF(SUM(M53:M58)&gt;0,AVERAGE(M53:M58),"")</f>
        <v>3.4199999999999995</v>
      </c>
      <c r="N59" s="259" t="str">
        <f t="shared" ref="N59" si="72">IF(SUM(N53:N58)&gt;0,AVERAGE(N53:N58),"")</f>
        <v/>
      </c>
      <c r="O59" s="260" t="str">
        <f t="shared" ref="O59" si="73">IF(SUM(O53:O58)&gt;0,AVERAGE(O53:O58),"")</f>
        <v/>
      </c>
      <c r="P59" s="428">
        <f>IF(SUM(K53:O58)&gt;0,AVERAGE(K53:O58),"")</f>
        <v>3.5333333333333337</v>
      </c>
      <c r="Q59" s="258">
        <f>IF(SUM(Q53:Q58)&gt;0,AVERAGE(Q53:Q58),"")</f>
        <v>3.9333333333333336</v>
      </c>
      <c r="R59" s="259">
        <f t="shared" ref="R59" si="74">IF(SUM(R53:R58)&gt;0,AVERAGE(R53:R58),"")</f>
        <v>3.6666666666666665</v>
      </c>
      <c r="S59" s="259">
        <f t="shared" ref="S59" si="75">IF(SUM(S53:S58)&gt;0,AVERAGE(S53:S58),"")</f>
        <v>3.7</v>
      </c>
      <c r="T59" s="259" t="str">
        <f t="shared" ref="T59" si="76">IF(SUM(T53:T58)&gt;0,AVERAGE(T53:T58),"")</f>
        <v/>
      </c>
      <c r="U59" s="260" t="str">
        <f t="shared" ref="U59" si="77">IF(SUM(U53:U58)&gt;0,AVERAGE(U53:U58),"")</f>
        <v/>
      </c>
      <c r="V59" s="261">
        <f>IF(SUM(Q53:U58)&gt;0,AVERAGE(Q53:U58),"")</f>
        <v>3.7545454545454544</v>
      </c>
    </row>
    <row r="60" spans="2:22" ht="8.25" customHeight="1" thickBot="1" x14ac:dyDescent="0.3"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</row>
    <row r="61" spans="2:22" ht="23.25" thickBot="1" x14ac:dyDescent="0.3">
      <c r="B61" s="44"/>
      <c r="C61" s="44" t="s">
        <v>288</v>
      </c>
      <c r="D61" s="48" t="s">
        <v>43</v>
      </c>
      <c r="E61" s="57" t="str">
        <f>Indice!$D$5</f>
        <v>1º Ciclo</v>
      </c>
      <c r="F61" s="58" t="str">
        <f>Indice!$D$6</f>
        <v>2º Ciclo</v>
      </c>
      <c r="G61" s="59" t="str">
        <f>Indice!$D$7</f>
        <v>3º Ciclo</v>
      </c>
      <c r="H61" s="60" t="str">
        <f>Indice!$D$8</f>
        <v>Secundário Geral</v>
      </c>
      <c r="I61" s="61" t="str">
        <f>Indice!$D$9</f>
        <v>Secundário Profissional</v>
      </c>
      <c r="J61" s="404" t="s">
        <v>5</v>
      </c>
      <c r="K61" s="57" t="str">
        <f>Indice!$D$5</f>
        <v>1º Ciclo</v>
      </c>
      <c r="L61" s="58" t="str">
        <f>Indice!$D$6</f>
        <v>2º Ciclo</v>
      </c>
      <c r="M61" s="59" t="str">
        <f>Indice!$D$7</f>
        <v>3º Ciclo</v>
      </c>
      <c r="N61" s="60" t="str">
        <f>Indice!$D$8</f>
        <v>Secundário Geral</v>
      </c>
      <c r="O61" s="61" t="str">
        <f>Indice!$D$9</f>
        <v>Secundário Profissional</v>
      </c>
      <c r="P61" s="419" t="s">
        <v>5</v>
      </c>
      <c r="Q61" s="173" t="str">
        <f>Indice!$D$5</f>
        <v>1º Ciclo</v>
      </c>
      <c r="R61" s="174" t="str">
        <f>Indice!$D$6</f>
        <v>2º Ciclo</v>
      </c>
      <c r="S61" s="175" t="str">
        <f>Indice!$D$7</f>
        <v>3º Ciclo</v>
      </c>
      <c r="T61" s="176" t="str">
        <f>Indice!$D$8</f>
        <v>Secundário Geral</v>
      </c>
      <c r="U61" s="177" t="str">
        <f>Indice!$D$9</f>
        <v>Secundário Profissional</v>
      </c>
      <c r="V61" s="178" t="s">
        <v>5</v>
      </c>
    </row>
    <row r="62" spans="2:22" x14ac:dyDescent="0.25">
      <c r="B62" s="203" t="s">
        <v>162</v>
      </c>
      <c r="C62" s="39" t="s">
        <v>170</v>
      </c>
      <c r="D62" s="195">
        <f>IF(SUM(E62:I62,K62:O62)&gt;0,AVERAGE(E62:I62,K62:O62),"")</f>
        <v>3.5333333333333332</v>
      </c>
      <c r="E62" s="254">
        <f>IF(('Médias por Questão e Nivel Ens.'!E63)&gt;0,'Médias por Questão e Nivel Ens.'!E63,"")</f>
        <v>3.8</v>
      </c>
      <c r="F62" s="253">
        <f>IF(('Médias por Questão e Nivel Ens.'!I63)&gt;0,'Médias por Questão e Nivel Ens.'!I63,"")</f>
        <v>3.5</v>
      </c>
      <c r="G62" s="253">
        <f>IF(('Médias por Questão e Nivel Ens.'!M63)&gt;0,'Médias por Questão e Nivel Ens.'!M63,"")</f>
        <v>3.4</v>
      </c>
      <c r="H62" s="253" t="str">
        <f>IF(('Médias por Questão e Nivel Ens.'!Q63)&gt;0,'Médias por Questão e Nivel Ens.'!Q63,"")</f>
        <v/>
      </c>
      <c r="I62" s="253" t="str">
        <f>IF(('Médias por Questão e Nivel Ens.'!U63)&gt;0,'Médias por Questão e Nivel Ens.'!U63,"")</f>
        <v/>
      </c>
      <c r="J62" s="409">
        <f t="shared" ref="J62" si="78">IF(SUM(E62:I62)&gt;0,AVERAGE(E62:I62),"")</f>
        <v>3.5666666666666664</v>
      </c>
      <c r="K62" s="254">
        <f>IF(('Médias por Questão e Nivel Ens.'!F63)&gt;0,'Médias por Questão e Nivel Ens.'!F63,"")</f>
        <v>3.6</v>
      </c>
      <c r="L62" s="253">
        <f>IF(('Médias por Questão e Nivel Ens.'!J63)&gt;0,'Médias por Questão e Nivel Ens.'!J63,"")</f>
        <v>3.6</v>
      </c>
      <c r="M62" s="253">
        <f>IF(('Médias por Questão e Nivel Ens.'!N63)&gt;0,'Médias por Questão e Nivel Ens.'!N63,"")</f>
        <v>3.3</v>
      </c>
      <c r="N62" s="253" t="str">
        <f>IF(('Médias por Questão e Nivel Ens.'!R63)&gt;0,'Médias por Questão e Nivel Ens.'!R63,"")</f>
        <v/>
      </c>
      <c r="O62" s="253" t="str">
        <f>IF(('Médias por Questão e Nivel Ens.'!V63)&gt;0,'Médias por Questão e Nivel Ens.'!V63,"")</f>
        <v/>
      </c>
      <c r="P62" s="427">
        <f t="shared" ref="P62" si="79">IF(SUM(K62:O62)&gt;0,AVERAGE(K62:O62),"")</f>
        <v>3.5</v>
      </c>
      <c r="Q62" s="265"/>
      <c r="R62" s="265"/>
      <c r="S62" s="265"/>
      <c r="T62" s="265"/>
      <c r="U62" s="65" t="str">
        <f>IF(('Médias por Questão e Nivel Ens.'!W63)&gt;0,'Médias por Questão e Nivel Ens.'!W63,"")</f>
        <v/>
      </c>
      <c r="V62" s="63" t="str">
        <f t="shared" ref="V62" si="80">IF(SUM(Q62:U62)&gt;0,AVERAGE(Q62:U62),"")</f>
        <v/>
      </c>
    </row>
    <row r="63" spans="2:22" x14ac:dyDescent="0.25">
      <c r="B63" s="200" t="s">
        <v>163</v>
      </c>
      <c r="C63" s="40" t="s">
        <v>171</v>
      </c>
      <c r="D63" s="194">
        <f t="shared" ref="D63:D69" si="81">IF(SUM(E63:I63,K63:O63)&gt;0,AVERAGE(E63:I63,K63:O63),"")</f>
        <v>3.4333333333333331</v>
      </c>
      <c r="E63" s="55">
        <f>IF(('Médias por Questão e Nivel Ens.'!E64)&gt;0,'Médias por Questão e Nivel Ens.'!E64,"")</f>
        <v>3.6</v>
      </c>
      <c r="F63" s="56">
        <f>IF(('Médias por Questão e Nivel Ens.'!I64)&gt;0,'Médias por Questão e Nivel Ens.'!I64,"")</f>
        <v>3.5</v>
      </c>
      <c r="G63" s="56">
        <f>IF(('Médias por Questão e Nivel Ens.'!M64)&gt;0,'Médias por Questão e Nivel Ens.'!M64,"")</f>
        <v>3</v>
      </c>
      <c r="H63" s="56" t="str">
        <f>IF(('Médias por Questão e Nivel Ens.'!Q64)&gt;0,'Médias por Questão e Nivel Ens.'!Q64,"")</f>
        <v/>
      </c>
      <c r="I63" s="56" t="str">
        <f>IF(('Médias por Questão e Nivel Ens.'!U64)&gt;0,'Médias por Questão e Nivel Ens.'!U64,"")</f>
        <v/>
      </c>
      <c r="J63" s="410">
        <f t="shared" ref="J63:J69" si="82">IF(SUM(E63:I63)&gt;0,AVERAGE(E63:I63),"")</f>
        <v>3.3666666666666667</v>
      </c>
      <c r="K63" s="55">
        <f>IF(('Médias por Questão e Nivel Ens.'!F64)&gt;0,'Médias por Questão e Nivel Ens.'!F64,"")</f>
        <v>3.3</v>
      </c>
      <c r="L63" s="56">
        <f>IF(('Médias por Questão e Nivel Ens.'!J64)&gt;0,'Médias por Questão e Nivel Ens.'!J64,"")</f>
        <v>4.2</v>
      </c>
      <c r="M63" s="56">
        <f>IF(('Médias por Questão e Nivel Ens.'!N64)&gt;0,'Médias por Questão e Nivel Ens.'!N64,"")</f>
        <v>3</v>
      </c>
      <c r="N63" s="56" t="str">
        <f>IF(('Médias por Questão e Nivel Ens.'!R64)&gt;0,'Médias por Questão e Nivel Ens.'!R64,"")</f>
        <v/>
      </c>
      <c r="O63" s="56" t="str">
        <f>IF(('Médias por Questão e Nivel Ens.'!V64)&gt;0,'Médias por Questão e Nivel Ens.'!V64,"")</f>
        <v/>
      </c>
      <c r="P63" s="416">
        <f t="shared" ref="P63:P69" si="83">IF(SUM(K63:O63)&gt;0,AVERAGE(K63:O63),"")</f>
        <v>3.5</v>
      </c>
      <c r="Q63" s="275" t="str">
        <f>IF(('Médias por Questão e Nivel Ens.'!G64)&gt;0,'Médias por Questão e Nivel Ens.'!G64,"")</f>
        <v/>
      </c>
      <c r="R63" s="265"/>
      <c r="S63" s="253">
        <f>IF(('Médias por Questão e Nivel Ens.'!O64)&gt;0,'Médias por Questão e Nivel Ens.'!O64,"")</f>
        <v>3.2</v>
      </c>
      <c r="T63" s="253" t="str">
        <f>IF(('Médias por Questão e Nivel Ens.'!S64)&gt;0,'Médias por Questão e Nivel Ens.'!S64,"")</f>
        <v/>
      </c>
      <c r="U63" s="253" t="str">
        <f>IF(('Médias por Questão e Nivel Ens.'!W64)&gt;0,'Médias por Questão e Nivel Ens.'!W64,"")</f>
        <v/>
      </c>
      <c r="V63" s="54">
        <f>IF(SUM(Q63:U63)&gt;0,AVERAGE(Q63:U63),"")</f>
        <v>3.2</v>
      </c>
    </row>
    <row r="64" spans="2:22" x14ac:dyDescent="0.25">
      <c r="B64" s="200" t="s">
        <v>164</v>
      </c>
      <c r="C64" s="40" t="s">
        <v>172</v>
      </c>
      <c r="D64" s="194">
        <f t="shared" si="81"/>
        <v>3.1999999999999997</v>
      </c>
      <c r="E64" s="55">
        <f>IF(('Médias por Questão e Nivel Ens.'!E65)&gt;0,'Médias por Questão e Nivel Ens.'!E65,"")</f>
        <v>3.4</v>
      </c>
      <c r="F64" s="56">
        <f>IF(('Médias por Questão e Nivel Ens.'!I65)&gt;0,'Médias por Questão e Nivel Ens.'!I65,"")</f>
        <v>3</v>
      </c>
      <c r="G64" s="56">
        <f>IF(('Médias por Questão e Nivel Ens.'!M65)&gt;0,'Médias por Questão e Nivel Ens.'!M65,"")</f>
        <v>2.8</v>
      </c>
      <c r="H64" s="56" t="str">
        <f>IF(('Médias por Questão e Nivel Ens.'!Q65)&gt;0,'Médias por Questão e Nivel Ens.'!Q65,"")</f>
        <v/>
      </c>
      <c r="I64" s="56" t="str">
        <f>IF(('Médias por Questão e Nivel Ens.'!U65)&gt;0,'Médias por Questão e Nivel Ens.'!U65,"")</f>
        <v/>
      </c>
      <c r="J64" s="410">
        <f t="shared" si="82"/>
        <v>3.0666666666666664</v>
      </c>
      <c r="K64" s="55">
        <f>IF(('Médias por Questão e Nivel Ens.'!F65)&gt;0,'Médias por Questão e Nivel Ens.'!F65,"")</f>
        <v>3.1</v>
      </c>
      <c r="L64" s="56">
        <f>IF(('Médias por Questão e Nivel Ens.'!J65)&gt;0,'Médias por Questão e Nivel Ens.'!J65,"")</f>
        <v>3.7</v>
      </c>
      <c r="M64" s="56">
        <f>IF(('Médias por Questão e Nivel Ens.'!N65)&gt;0,'Médias por Questão e Nivel Ens.'!N65,"")</f>
        <v>3.2</v>
      </c>
      <c r="N64" s="56" t="str">
        <f>IF(('Médias por Questão e Nivel Ens.'!R65)&gt;0,'Médias por Questão e Nivel Ens.'!R65,"")</f>
        <v/>
      </c>
      <c r="O64" s="56" t="str">
        <f>IF(('Médias por Questão e Nivel Ens.'!V65)&gt;0,'Médias por Questão e Nivel Ens.'!V65,"")</f>
        <v/>
      </c>
      <c r="P64" s="416">
        <f t="shared" si="83"/>
        <v>3.3333333333333335</v>
      </c>
      <c r="Q64" s="265"/>
      <c r="R64" s="265"/>
      <c r="S64" s="253">
        <f>IF(('Médias por Questão e Nivel Ens.'!O65)&gt;0,'Médias por Questão e Nivel Ens.'!O65,"")</f>
        <v>3.4</v>
      </c>
      <c r="T64" s="253" t="str">
        <f>IF(('Médias por Questão e Nivel Ens.'!S65)&gt;0,'Médias por Questão e Nivel Ens.'!S65,"")</f>
        <v/>
      </c>
      <c r="U64" s="253" t="str">
        <f>IF(('Médias por Questão e Nivel Ens.'!W65)&gt;0,'Médias por Questão e Nivel Ens.'!W65,"")</f>
        <v/>
      </c>
      <c r="V64" s="54">
        <f t="shared" ref="V64" si="84">IF(SUM(Q64:U64)&gt;0,AVERAGE(Q64:U64),"")</f>
        <v>3.4</v>
      </c>
    </row>
    <row r="65" spans="2:23" x14ac:dyDescent="0.25">
      <c r="B65" s="200" t="s">
        <v>165</v>
      </c>
      <c r="C65" s="40" t="s">
        <v>173</v>
      </c>
      <c r="D65" s="194">
        <f t="shared" si="81"/>
        <v>2.9</v>
      </c>
      <c r="E65" s="55">
        <f>IF(('Médias por Questão e Nivel Ens.'!E66)&gt;0,'Médias por Questão e Nivel Ens.'!E66,"")</f>
        <v>3.3</v>
      </c>
      <c r="F65" s="56">
        <f>IF(('Médias por Questão e Nivel Ens.'!I66)&gt;0,'Médias por Questão e Nivel Ens.'!I66,"")</f>
        <v>2.8</v>
      </c>
      <c r="G65" s="56">
        <f>IF(('Médias por Questão e Nivel Ens.'!M66)&gt;0,'Médias por Questão e Nivel Ens.'!M66,"")</f>
        <v>2.2000000000000002</v>
      </c>
      <c r="H65" s="56" t="str">
        <f>IF(('Médias por Questão e Nivel Ens.'!Q66)&gt;0,'Médias por Questão e Nivel Ens.'!Q66,"")</f>
        <v/>
      </c>
      <c r="I65" s="56" t="str">
        <f>IF(('Médias por Questão e Nivel Ens.'!U66)&gt;0,'Médias por Questão e Nivel Ens.'!U66,"")</f>
        <v/>
      </c>
      <c r="J65" s="410">
        <f t="shared" si="82"/>
        <v>2.7666666666666671</v>
      </c>
      <c r="K65" s="55">
        <f>IF(('Médias por Questão e Nivel Ens.'!F66)&gt;0,'Médias por Questão e Nivel Ens.'!F66,"")</f>
        <v>3.1</v>
      </c>
      <c r="L65" s="56">
        <f>IF(('Médias por Questão e Nivel Ens.'!J66)&gt;0,'Médias por Questão e Nivel Ens.'!J66,"")</f>
        <v>3.6</v>
      </c>
      <c r="M65" s="56">
        <f>IF(('Médias por Questão e Nivel Ens.'!N66)&gt;0,'Médias por Questão e Nivel Ens.'!N66,"")</f>
        <v>2.4</v>
      </c>
      <c r="N65" s="56" t="str">
        <f>IF(('Médias por Questão e Nivel Ens.'!R66)&gt;0,'Médias por Questão e Nivel Ens.'!R66,"")</f>
        <v/>
      </c>
      <c r="O65" s="56" t="str">
        <f>IF(('Médias por Questão e Nivel Ens.'!V66)&gt;0,'Médias por Questão e Nivel Ens.'!V66,"")</f>
        <v/>
      </c>
      <c r="P65" s="416">
        <f t="shared" si="83"/>
        <v>3.0333333333333332</v>
      </c>
      <c r="Q65" s="265"/>
      <c r="R65" s="265"/>
      <c r="S65" s="253">
        <f>IF(('Médias por Questão e Nivel Ens.'!O66)&gt;0,'Médias por Questão e Nivel Ens.'!O66,"")</f>
        <v>3</v>
      </c>
      <c r="T65" s="253" t="str">
        <f>IF(('Médias por Questão e Nivel Ens.'!S66)&gt;0,'Médias por Questão e Nivel Ens.'!S66,"")</f>
        <v/>
      </c>
      <c r="U65" s="253" t="str">
        <f>IF(('Médias por Questão e Nivel Ens.'!W66)&gt;0,'Médias por Questão e Nivel Ens.'!W66,"")</f>
        <v/>
      </c>
      <c r="V65" s="54">
        <f t="shared" ref="V65:V69" si="85">IF(SUM(Q65:U65)&gt;0,AVERAGE(Q65:U65),"")</f>
        <v>3</v>
      </c>
    </row>
    <row r="66" spans="2:23" x14ac:dyDescent="0.25">
      <c r="B66" s="200" t="s">
        <v>166</v>
      </c>
      <c r="C66" s="40" t="s">
        <v>174</v>
      </c>
      <c r="D66" s="194" t="str">
        <f t="shared" si="81"/>
        <v/>
      </c>
      <c r="E66" s="55" t="str">
        <f>IF(('Médias por Questão e Nivel Ens.'!E67)&gt;0,'Médias por Questão e Nivel Ens.'!E67,"")</f>
        <v/>
      </c>
      <c r="F66" s="56" t="str">
        <f>IF(('Médias por Questão e Nivel Ens.'!I67)&gt;0,'Médias por Questão e Nivel Ens.'!I67,"")</f>
        <v/>
      </c>
      <c r="G66" s="56" t="str">
        <f>IF(('Médias por Questão e Nivel Ens.'!M67)&gt;0,'Médias por Questão e Nivel Ens.'!M67,"")</f>
        <v/>
      </c>
      <c r="H66" s="56" t="str">
        <f>IF(('Médias por Questão e Nivel Ens.'!Q67)&gt;0,'Médias por Questão e Nivel Ens.'!Q67,"")</f>
        <v/>
      </c>
      <c r="I66" s="56" t="str">
        <f>IF(('Médias por Questão e Nivel Ens.'!U67)&gt;0,'Médias por Questão e Nivel Ens.'!U67,"")</f>
        <v/>
      </c>
      <c r="J66" s="410" t="str">
        <f t="shared" si="82"/>
        <v/>
      </c>
      <c r="K66" s="55" t="str">
        <f>IF(('Médias por Questão e Nivel Ens.'!F67)&gt;0,'Médias por Questão e Nivel Ens.'!F67,"")</f>
        <v/>
      </c>
      <c r="L66" s="56" t="str">
        <f>IF(('Médias por Questão e Nivel Ens.'!J67)&gt;0,'Médias por Questão e Nivel Ens.'!J67,"")</f>
        <v/>
      </c>
      <c r="M66" s="56" t="str">
        <f>IF(('Médias por Questão e Nivel Ens.'!N67)&gt;0,'Médias por Questão e Nivel Ens.'!N67,"")</f>
        <v/>
      </c>
      <c r="N66" s="56" t="str">
        <f>IF(('Médias por Questão e Nivel Ens.'!R67)&gt;0,'Médias por Questão e Nivel Ens.'!R67,"")</f>
        <v/>
      </c>
      <c r="O66" s="56" t="str">
        <f>IF(('Médias por Questão e Nivel Ens.'!V67)&gt;0,'Médias por Questão e Nivel Ens.'!V67,"")</f>
        <v/>
      </c>
      <c r="P66" s="416" t="str">
        <f t="shared" si="83"/>
        <v/>
      </c>
      <c r="Q66" s="265"/>
      <c r="R66" s="265"/>
      <c r="S66" s="265"/>
      <c r="T66" s="265"/>
      <c r="U66" s="265"/>
      <c r="V66" s="54" t="str">
        <f t="shared" si="85"/>
        <v/>
      </c>
    </row>
    <row r="67" spans="2:23" x14ac:dyDescent="0.25">
      <c r="B67" s="200" t="s">
        <v>167</v>
      </c>
      <c r="C67" s="40" t="s">
        <v>175</v>
      </c>
      <c r="D67" s="194">
        <f t="shared" si="81"/>
        <v>2.9833333333333338</v>
      </c>
      <c r="E67" s="55">
        <f>IF(('Médias por Questão e Nivel Ens.'!E68)&gt;0,'Médias por Questão e Nivel Ens.'!E68,"")</f>
        <v>3.4</v>
      </c>
      <c r="F67" s="56">
        <f>IF(('Médias por Questão e Nivel Ens.'!I68)&gt;0,'Médias por Questão e Nivel Ens.'!I68,"")</f>
        <v>2.5</v>
      </c>
      <c r="G67" s="56">
        <f>IF(('Médias por Questão e Nivel Ens.'!M68)&gt;0,'Médias por Questão e Nivel Ens.'!M68,"")</f>
        <v>2.4</v>
      </c>
      <c r="H67" s="56" t="str">
        <f>IF(('Médias por Questão e Nivel Ens.'!Q68)&gt;0,'Médias por Questão e Nivel Ens.'!Q68,"")</f>
        <v/>
      </c>
      <c r="I67" s="56" t="str">
        <f>IF(('Médias por Questão e Nivel Ens.'!U68)&gt;0,'Médias por Questão e Nivel Ens.'!U68,"")</f>
        <v/>
      </c>
      <c r="J67" s="410">
        <f t="shared" si="82"/>
        <v>2.7666666666666671</v>
      </c>
      <c r="K67" s="55">
        <f>IF(('Médias por Questão e Nivel Ens.'!F68)&gt;0,'Médias por Questão e Nivel Ens.'!F68,"")</f>
        <v>2.8</v>
      </c>
      <c r="L67" s="56">
        <f>IF(('Médias por Questão e Nivel Ens.'!J68)&gt;0,'Médias por Questão e Nivel Ens.'!J68,"")</f>
        <v>3.7</v>
      </c>
      <c r="M67" s="56">
        <f>IF(('Médias por Questão e Nivel Ens.'!N68)&gt;0,'Médias por Questão e Nivel Ens.'!N68,"")</f>
        <v>3.1</v>
      </c>
      <c r="N67" s="56" t="str">
        <f>IF(('Médias por Questão e Nivel Ens.'!R68)&gt;0,'Médias por Questão e Nivel Ens.'!R68,"")</f>
        <v/>
      </c>
      <c r="O67" s="56" t="str">
        <f>IF(('Médias por Questão e Nivel Ens.'!V68)&gt;0,'Médias por Questão e Nivel Ens.'!V68,"")</f>
        <v/>
      </c>
      <c r="P67" s="416">
        <f t="shared" si="83"/>
        <v>3.1999999999999997</v>
      </c>
      <c r="Q67" s="265"/>
      <c r="R67" s="265"/>
      <c r="S67" s="253">
        <f>IF(('Médias por Questão e Nivel Ens.'!O68)&gt;0,'Médias por Questão e Nivel Ens.'!O68,"")</f>
        <v>3.5</v>
      </c>
      <c r="T67" s="253" t="str">
        <f>IF(('Médias por Questão e Nivel Ens.'!S68)&gt;0,'Médias por Questão e Nivel Ens.'!S68,"")</f>
        <v/>
      </c>
      <c r="U67" s="253" t="str">
        <f>IF(('Médias por Questão e Nivel Ens.'!W68)&gt;0,'Médias por Questão e Nivel Ens.'!W68,"")</f>
        <v/>
      </c>
      <c r="V67" s="54">
        <f t="shared" si="85"/>
        <v>3.5</v>
      </c>
    </row>
    <row r="68" spans="2:23" x14ac:dyDescent="0.25">
      <c r="B68" s="200" t="s">
        <v>168</v>
      </c>
      <c r="C68" s="40" t="s">
        <v>176</v>
      </c>
      <c r="D68" s="194">
        <f t="shared" si="81"/>
        <v>3.2333333333333338</v>
      </c>
      <c r="E68" s="55">
        <f>IF(('Médias por Questão e Nivel Ens.'!E69)&gt;0,'Médias por Questão e Nivel Ens.'!E69,"")</f>
        <v>3.6</v>
      </c>
      <c r="F68" s="56">
        <f>IF(('Médias por Questão e Nivel Ens.'!I69)&gt;0,'Médias por Questão e Nivel Ens.'!I69,"")</f>
        <v>3.3</v>
      </c>
      <c r="G68" s="56">
        <f>IF(('Médias por Questão e Nivel Ens.'!M69)&gt;0,'Médias por Questão e Nivel Ens.'!M69,"")</f>
        <v>3.2</v>
      </c>
      <c r="H68" s="56" t="str">
        <f>IF(('Médias por Questão e Nivel Ens.'!Q69)&gt;0,'Médias por Questão e Nivel Ens.'!Q69,"")</f>
        <v/>
      </c>
      <c r="I68" s="56" t="str">
        <f>IF(('Médias por Questão e Nivel Ens.'!U69)&gt;0,'Médias por Questão e Nivel Ens.'!U69,"")</f>
        <v/>
      </c>
      <c r="J68" s="410">
        <f t="shared" si="82"/>
        <v>3.3666666666666671</v>
      </c>
      <c r="K68" s="55">
        <f>IF(('Médias por Questão e Nivel Ens.'!F69)&gt;0,'Médias por Questão e Nivel Ens.'!F69,"")</f>
        <v>3</v>
      </c>
      <c r="L68" s="56">
        <f>IF(('Médias por Questão e Nivel Ens.'!J69)&gt;0,'Médias por Questão e Nivel Ens.'!J69,"")</f>
        <v>3.5</v>
      </c>
      <c r="M68" s="56">
        <f>IF(('Médias por Questão e Nivel Ens.'!N69)&gt;0,'Médias por Questão e Nivel Ens.'!N69,"")</f>
        <v>2.8</v>
      </c>
      <c r="N68" s="56" t="str">
        <f>IF(('Médias por Questão e Nivel Ens.'!R69)&gt;0,'Médias por Questão e Nivel Ens.'!R69,"")</f>
        <v/>
      </c>
      <c r="O68" s="56" t="str">
        <f>IF(('Médias por Questão e Nivel Ens.'!V69)&gt;0,'Médias por Questão e Nivel Ens.'!V69,"")</f>
        <v/>
      </c>
      <c r="P68" s="416">
        <f t="shared" si="83"/>
        <v>3.1</v>
      </c>
      <c r="Q68" s="265"/>
      <c r="R68" s="265"/>
      <c r="S68" s="265"/>
      <c r="T68" s="265"/>
      <c r="U68" s="265"/>
      <c r="V68" s="54" t="str">
        <f t="shared" si="85"/>
        <v/>
      </c>
    </row>
    <row r="69" spans="2:23" ht="15.75" thickBot="1" x14ac:dyDescent="0.3">
      <c r="B69" s="205" t="s">
        <v>169</v>
      </c>
      <c r="C69" s="47" t="s">
        <v>177</v>
      </c>
      <c r="D69" s="194" t="str">
        <f t="shared" si="81"/>
        <v/>
      </c>
      <c r="E69" s="67" t="str">
        <f>IF(('Médias por Questão e Nivel Ens.'!E70)&gt;0,'Médias por Questão e Nivel Ens.'!E70,"")</f>
        <v/>
      </c>
      <c r="F69" s="68" t="str">
        <f>IF(('Médias por Questão e Nivel Ens.'!I70)&gt;0,'Médias por Questão e Nivel Ens.'!I70,"")</f>
        <v/>
      </c>
      <c r="G69" s="68" t="str">
        <f>IF(('Médias por Questão e Nivel Ens.'!M70)&gt;0,'Médias por Questão e Nivel Ens.'!M70,"")</f>
        <v/>
      </c>
      <c r="H69" s="68" t="str">
        <f>IF(('Médias por Questão e Nivel Ens.'!Q70)&gt;0,'Médias por Questão e Nivel Ens.'!Q70,"")</f>
        <v/>
      </c>
      <c r="I69" s="68" t="str">
        <f>IF(('Médias por Questão e Nivel Ens.'!U70)&gt;0,'Médias por Questão e Nivel Ens.'!U70,"")</f>
        <v/>
      </c>
      <c r="J69" s="410" t="str">
        <f t="shared" si="82"/>
        <v/>
      </c>
      <c r="K69" s="67" t="str">
        <f>IF(('Médias por Questão e Nivel Ens.'!F70)&gt;0,'Médias por Questão e Nivel Ens.'!F70,"")</f>
        <v/>
      </c>
      <c r="L69" s="68" t="str">
        <f>IF(('Médias por Questão e Nivel Ens.'!J70)&gt;0,'Médias por Questão e Nivel Ens.'!J70,"")</f>
        <v/>
      </c>
      <c r="M69" s="68" t="str">
        <f>IF(('Médias por Questão e Nivel Ens.'!N70)&gt;0,'Médias por Questão e Nivel Ens.'!N70,"")</f>
        <v/>
      </c>
      <c r="N69" s="68" t="str">
        <f>IF(('Médias por Questão e Nivel Ens.'!R70)&gt;0,'Médias por Questão e Nivel Ens.'!R70,"")</f>
        <v/>
      </c>
      <c r="O69" s="68" t="str">
        <f>IF(('Médias por Questão e Nivel Ens.'!V70)&gt;0,'Médias por Questão e Nivel Ens.'!V70,"")</f>
        <v/>
      </c>
      <c r="P69" s="416" t="str">
        <f t="shared" si="83"/>
        <v/>
      </c>
      <c r="Q69" s="265"/>
      <c r="R69" s="265"/>
      <c r="S69" s="270" t="str">
        <f>IF(('Médias por Questão e Nivel Ens.'!O70)&gt;0,'Médias por Questão e Nivel Ens.'!O70,"")</f>
        <v/>
      </c>
      <c r="T69" s="270" t="str">
        <f>IF(('Médias por Questão e Nivel Ens.'!S70)&gt;0,'Médias por Questão e Nivel Ens.'!S70,"")</f>
        <v/>
      </c>
      <c r="U69" s="270" t="str">
        <f>IF(('Médias por Questão e Nivel Ens.'!W70)&gt;0,'Médias por Questão e Nivel Ens.'!W70,"")</f>
        <v/>
      </c>
      <c r="V69" s="255" t="str">
        <f t="shared" si="85"/>
        <v/>
      </c>
    </row>
    <row r="70" spans="2:23" ht="15.75" thickBot="1" x14ac:dyDescent="0.3">
      <c r="B70" s="660" t="s">
        <v>5</v>
      </c>
      <c r="C70" s="661"/>
      <c r="D70" s="69">
        <f>IF(SUM(E62:I69,K62:O69)&gt;0,AVERAGE(E62:I69,K62:O69),"")</f>
        <v>3.2138888888888886</v>
      </c>
      <c r="E70" s="70">
        <f>IF(SUM(E62:E69)&gt;0,AVERAGE(E62:E69),"")</f>
        <v>3.5166666666666671</v>
      </c>
      <c r="F70" s="111">
        <f t="shared" ref="F70:H70" si="86">IF(SUM(F62:F69)&gt;0,AVERAGE(F62:F69),"")</f>
        <v>3.1</v>
      </c>
      <c r="G70" s="111">
        <f t="shared" si="86"/>
        <v>2.8333333333333335</v>
      </c>
      <c r="H70" s="111" t="str">
        <f t="shared" si="86"/>
        <v/>
      </c>
      <c r="I70" s="112" t="str">
        <f>IF(SUM(I62:I69)&gt;0,AVERAGE(I62:I69),"")</f>
        <v/>
      </c>
      <c r="J70" s="403">
        <f>IF(SUM(E62:I69)&gt;0,AVERAGE(E62:I69),"")</f>
        <v>3.15</v>
      </c>
      <c r="K70" s="70">
        <f>IF(SUM(K62:K69)&gt;0,AVERAGE(K62:K69),"")</f>
        <v>3.15</v>
      </c>
      <c r="L70" s="111">
        <f t="shared" ref="L70" si="87">IF(SUM(L62:L69)&gt;0,AVERAGE(L62:L69),"")</f>
        <v>3.7166666666666668</v>
      </c>
      <c r="M70" s="111">
        <f t="shared" ref="M70" si="88">IF(SUM(M62:M69)&gt;0,AVERAGE(M62:M69),"")</f>
        <v>2.9666666666666668</v>
      </c>
      <c r="N70" s="111" t="str">
        <f t="shared" ref="N70" si="89">IF(SUM(N62:N69)&gt;0,AVERAGE(N62:N69),"")</f>
        <v/>
      </c>
      <c r="O70" s="112" t="str">
        <f>IF(SUM(O62:O69)&gt;0,AVERAGE(O62:O69),"")</f>
        <v/>
      </c>
      <c r="P70" s="425">
        <f>IF(SUM(K62:O69)&gt;0,AVERAGE(K62:O69),"")</f>
        <v>3.2777777777777777</v>
      </c>
      <c r="Q70" s="601" t="str">
        <f>IF(SUM(Q64:Q69)&gt;0,AVERAGE(Q64:Q69),"")</f>
        <v/>
      </c>
      <c r="R70" s="602" t="str">
        <f t="shared" ref="R70:U70" si="90">IF(SUM(R64:R69)&gt;0,AVERAGE(R64:R69),"")</f>
        <v/>
      </c>
      <c r="S70" s="111">
        <f t="shared" si="90"/>
        <v>3.3000000000000003</v>
      </c>
      <c r="T70" s="111" t="str">
        <f t="shared" si="90"/>
        <v/>
      </c>
      <c r="U70" s="112" t="str">
        <f t="shared" si="90"/>
        <v/>
      </c>
      <c r="V70" s="257">
        <f>IF(SUM(Q64:U69)&gt;0,AVERAGE(Q64:U69),"")</f>
        <v>3.3000000000000003</v>
      </c>
    </row>
    <row r="71" spans="2:23" ht="8.25" customHeight="1" thickBot="1" x14ac:dyDescent="0.3"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</row>
    <row r="72" spans="2:23" ht="23.25" thickBot="1" x14ac:dyDescent="0.3">
      <c r="B72" s="44"/>
      <c r="C72" s="44" t="s">
        <v>178</v>
      </c>
      <c r="D72" s="48" t="s">
        <v>43</v>
      </c>
      <c r="E72" s="57" t="str">
        <f>Indice!$D$5</f>
        <v>1º Ciclo</v>
      </c>
      <c r="F72" s="58" t="str">
        <f>Indice!$D$6</f>
        <v>2º Ciclo</v>
      </c>
      <c r="G72" s="59" t="str">
        <f>Indice!$D$7</f>
        <v>3º Ciclo</v>
      </c>
      <c r="H72" s="60" t="str">
        <f>Indice!$D$8</f>
        <v>Secundário Geral</v>
      </c>
      <c r="I72" s="61" t="str">
        <f>Indice!$D$9</f>
        <v>Secundário Profissional</v>
      </c>
      <c r="J72" s="404" t="s">
        <v>5</v>
      </c>
      <c r="K72" s="57" t="str">
        <f>Indice!$D$5</f>
        <v>1º Ciclo</v>
      </c>
      <c r="L72" s="58" t="str">
        <f>Indice!$D$6</f>
        <v>2º Ciclo</v>
      </c>
      <c r="M72" s="59" t="str">
        <f>Indice!$D$7</f>
        <v>3º Ciclo</v>
      </c>
      <c r="N72" s="60" t="str">
        <f>Indice!$D$8</f>
        <v>Secundário Geral</v>
      </c>
      <c r="O72" s="61" t="str">
        <f>Indice!$D$9</f>
        <v>Secundário Profissional</v>
      </c>
      <c r="P72" s="419" t="s">
        <v>5</v>
      </c>
      <c r="Q72" s="57" t="str">
        <f>Indice!$D$5</f>
        <v>1º Ciclo</v>
      </c>
      <c r="R72" s="58" t="str">
        <f>Indice!$D$6</f>
        <v>2º Ciclo</v>
      </c>
      <c r="S72" s="59" t="str">
        <f>Indice!$D$7</f>
        <v>3º Ciclo</v>
      </c>
      <c r="T72" s="60" t="str">
        <f>Indice!$D$8</f>
        <v>Secundário Geral</v>
      </c>
      <c r="U72" s="61" t="str">
        <f>Indice!$D$9</f>
        <v>Secundário Profissional</v>
      </c>
      <c r="V72" s="62" t="s">
        <v>5</v>
      </c>
    </row>
    <row r="73" spans="2:23" x14ac:dyDescent="0.25">
      <c r="B73" s="203" t="s">
        <v>179</v>
      </c>
      <c r="C73" s="39" t="s">
        <v>189</v>
      </c>
      <c r="D73" s="195">
        <f t="shared" ref="D73" si="91">IF(SUM(E73:I73,K73:O73,Q73:U73)&gt;0,AVERAGE(E73:I73,K73:O73,Q73:U73),"")</f>
        <v>4.1000000000000005</v>
      </c>
      <c r="E73" s="64">
        <f>IF(('Médias por Questão e Nivel Ens.'!E74)&gt;0,'Médias por Questão e Nivel Ens.'!E74,"")</f>
        <v>4.0999999999999996</v>
      </c>
      <c r="F73" s="65">
        <f>IF(('Médias por Questão e Nivel Ens.'!I74)&gt;0,'Médias por Questão e Nivel Ens.'!I74,"")</f>
        <v>4</v>
      </c>
      <c r="G73" s="65">
        <f>IF(('Médias por Questão e Nivel Ens.'!M74)&gt;0,'Médias por Questão e Nivel Ens.'!M74,"")</f>
        <v>3.8</v>
      </c>
      <c r="H73" s="65" t="str">
        <f>IF(('Médias por Questão e Nivel Ens.'!Q74)&gt;0,'Médias por Questão e Nivel Ens.'!Q74,"")</f>
        <v/>
      </c>
      <c r="I73" s="411" t="str">
        <f>IF(('Médias por Questão e Nivel Ens.'!U74)&gt;0,'Médias por Questão e Nivel Ens.'!U74,"")</f>
        <v/>
      </c>
      <c r="J73" s="400">
        <f t="shared" ref="J73" si="92">IF(SUM(E73:I73)&gt;0,AVERAGE(E73:I73),"")</f>
        <v>3.9666666666666663</v>
      </c>
      <c r="K73" s="64">
        <f>IF(('Médias por Questão e Nivel Ens.'!F74)&gt;0,'Médias por Questão e Nivel Ens.'!F74,"")</f>
        <v>3.8</v>
      </c>
      <c r="L73" s="65">
        <f>IF(('Médias por Questão e Nivel Ens.'!J74)&gt;0,'Médias por Questão e Nivel Ens.'!J74,"")</f>
        <v>4</v>
      </c>
      <c r="M73" s="65">
        <f>IF(('Médias por Questão e Nivel Ens.'!N74)&gt;0,'Médias por Questão e Nivel Ens.'!N74,"")</f>
        <v>3.7</v>
      </c>
      <c r="N73" s="65" t="str">
        <f>IF(('Médias por Questão e Nivel Ens.'!R74)&gt;0,'Médias por Questão e Nivel Ens.'!R74,"")</f>
        <v/>
      </c>
      <c r="O73" s="65" t="str">
        <f>IF(('Médias por Questão e Nivel Ens.'!V74)&gt;0,'Médias por Questão e Nivel Ens.'!V74,"")</f>
        <v/>
      </c>
      <c r="P73" s="415">
        <f t="shared" ref="P73" si="93">IF(SUM(K73:O73)&gt;0,AVERAGE(K73:O73),"")</f>
        <v>3.8333333333333335</v>
      </c>
      <c r="Q73" s="64">
        <f>IF(('Médias por Questão e Nivel Ens.'!G74)&gt;0,'Médias por Questão e Nivel Ens.'!G74,"")</f>
        <v>4.8</v>
      </c>
      <c r="R73" s="65">
        <f>IF(('Médias por Questão e Nivel Ens.'!K74)&gt;0,'Médias por Questão e Nivel Ens.'!K74,"")</f>
        <v>4.5</v>
      </c>
      <c r="S73" s="65">
        <f>IF(('Médias por Questão e Nivel Ens.'!O74)&gt;0,'Médias por Questão e Nivel Ens.'!O74,"")</f>
        <v>4.2</v>
      </c>
      <c r="T73" s="65" t="str">
        <f>IF(('Médias por Questão e Nivel Ens.'!S74)&gt;0,'Médias por Questão e Nivel Ens.'!S74,"")</f>
        <v/>
      </c>
      <c r="U73" s="65" t="str">
        <f>IF(('Médias por Questão e Nivel Ens.'!W74)&gt;0,'Médias por Questão e Nivel Ens.'!W74,"")</f>
        <v/>
      </c>
      <c r="V73" s="63">
        <f t="shared" ref="V73" si="94">IF(SUM(Q73:U73)&gt;0,AVERAGE(Q73:U73),"")</f>
        <v>4.5</v>
      </c>
    </row>
    <row r="74" spans="2:23" x14ac:dyDescent="0.25">
      <c r="B74" s="200" t="s">
        <v>180</v>
      </c>
      <c r="C74" s="40" t="s">
        <v>190</v>
      </c>
      <c r="D74" s="194">
        <f t="shared" ref="D74:D83" si="95">IF(SUM(E74:I74,K74:O74,Q74:U74)&gt;0,AVERAGE(E74:I74,K74:O74,Q74:U74),"")</f>
        <v>4.0555555555555554</v>
      </c>
      <c r="E74" s="55">
        <f>IF(('Médias por Questão e Nivel Ens.'!E75)&gt;0,'Médias por Questão e Nivel Ens.'!E75,"")</f>
        <v>3.8</v>
      </c>
      <c r="F74" s="56">
        <f>IF(('Médias por Questão e Nivel Ens.'!I75)&gt;0,'Médias por Questão e Nivel Ens.'!I75,"")</f>
        <v>4</v>
      </c>
      <c r="G74" s="56">
        <f>IF(('Médias por Questão e Nivel Ens.'!M75)&gt;0,'Médias por Questão e Nivel Ens.'!M75,"")</f>
        <v>3.8</v>
      </c>
      <c r="H74" s="56" t="str">
        <f>IF(('Médias por Questão e Nivel Ens.'!Q75)&gt;0,'Médias por Questão e Nivel Ens.'!Q75,"")</f>
        <v/>
      </c>
      <c r="I74" s="412" t="str">
        <f>IF(('Médias por Questão e Nivel Ens.'!U75)&gt;0,'Médias por Questão e Nivel Ens.'!U75,"")</f>
        <v/>
      </c>
      <c r="J74" s="401">
        <f t="shared" ref="J74:J82" si="96">IF(SUM(E74:I74)&gt;0,AVERAGE(E74:I74),"")</f>
        <v>3.8666666666666667</v>
      </c>
      <c r="K74" s="55">
        <f>IF(('Médias por Questão e Nivel Ens.'!F75)&gt;0,'Médias por Questão e Nivel Ens.'!F75,"")</f>
        <v>3.9</v>
      </c>
      <c r="L74" s="56">
        <f>IF(('Médias por Questão e Nivel Ens.'!J75)&gt;0,'Médias por Questão e Nivel Ens.'!J75,"")</f>
        <v>4.0999999999999996</v>
      </c>
      <c r="M74" s="56">
        <f>IF(('Médias por Questão e Nivel Ens.'!N75)&gt;0,'Médias por Questão e Nivel Ens.'!N75,"")</f>
        <v>3.7</v>
      </c>
      <c r="N74" s="56" t="str">
        <f>IF(('Médias por Questão e Nivel Ens.'!R75)&gt;0,'Médias por Questão e Nivel Ens.'!R75,"")</f>
        <v/>
      </c>
      <c r="O74" s="56" t="str">
        <f>IF(('Médias por Questão e Nivel Ens.'!V75)&gt;0,'Médias por Questão e Nivel Ens.'!V75,"")</f>
        <v/>
      </c>
      <c r="P74" s="416">
        <f t="shared" ref="P74:P82" si="97">IF(SUM(K74:O74)&gt;0,AVERAGE(K74:O74),"")</f>
        <v>3.9</v>
      </c>
      <c r="Q74" s="55">
        <f>IF(('Médias por Questão e Nivel Ens.'!G75)&gt;0,'Médias por Questão e Nivel Ens.'!G75,"")</f>
        <v>4.8</v>
      </c>
      <c r="R74" s="56">
        <f>IF(('Médias por Questão e Nivel Ens.'!K75)&gt;0,'Médias por Questão e Nivel Ens.'!K75,"")</f>
        <v>4.4000000000000004</v>
      </c>
      <c r="S74" s="56">
        <f>IF(('Médias por Questão e Nivel Ens.'!O75)&gt;0,'Médias por Questão e Nivel Ens.'!O75,"")</f>
        <v>4</v>
      </c>
      <c r="T74" s="56" t="str">
        <f>IF(('Médias por Questão e Nivel Ens.'!S75)&gt;0,'Médias por Questão e Nivel Ens.'!S75,"")</f>
        <v/>
      </c>
      <c r="U74" s="56" t="str">
        <f>IF(('Médias por Questão e Nivel Ens.'!W75)&gt;0,'Médias por Questão e Nivel Ens.'!W75,"")</f>
        <v/>
      </c>
      <c r="V74" s="54">
        <f t="shared" ref="V74:V82" si="98">IF(SUM(Q74:U74)&gt;0,AVERAGE(Q74:U74),"")</f>
        <v>4.3999999999999995</v>
      </c>
    </row>
    <row r="75" spans="2:23" x14ac:dyDescent="0.25">
      <c r="B75" s="200" t="s">
        <v>181</v>
      </c>
      <c r="C75" s="40" t="s">
        <v>191</v>
      </c>
      <c r="D75" s="194">
        <f t="shared" si="95"/>
        <v>3.6444444444444439</v>
      </c>
      <c r="E75" s="55">
        <f>IF(('Médias por Questão e Nivel Ens.'!E76)&gt;0,'Médias por Questão e Nivel Ens.'!E76,"")</f>
        <v>3</v>
      </c>
      <c r="F75" s="56">
        <f>IF(('Médias por Questão e Nivel Ens.'!I76)&gt;0,'Médias por Questão e Nivel Ens.'!I76,"")</f>
        <v>3.3</v>
      </c>
      <c r="G75" s="56">
        <f>IF(('Médias por Questão e Nivel Ens.'!M76)&gt;0,'Médias por Questão e Nivel Ens.'!M76,"")</f>
        <v>3.4</v>
      </c>
      <c r="H75" s="56" t="str">
        <f>IF(('Médias por Questão e Nivel Ens.'!Q76)&gt;0,'Médias por Questão e Nivel Ens.'!Q76,"")</f>
        <v/>
      </c>
      <c r="I75" s="412" t="str">
        <f>IF(('Médias por Questão e Nivel Ens.'!U76)&gt;0,'Médias por Questão e Nivel Ens.'!U76,"")</f>
        <v/>
      </c>
      <c r="J75" s="401">
        <f t="shared" si="96"/>
        <v>3.2333333333333329</v>
      </c>
      <c r="K75" s="55">
        <f>IF(('Médias por Questão e Nivel Ens.'!F76)&gt;0,'Médias por Questão e Nivel Ens.'!F76,"")</f>
        <v>3.6</v>
      </c>
      <c r="L75" s="56">
        <f>IF(('Médias por Questão e Nivel Ens.'!J76)&gt;0,'Médias por Questão e Nivel Ens.'!J76,"")</f>
        <v>4</v>
      </c>
      <c r="M75" s="56">
        <f>IF(('Médias por Questão e Nivel Ens.'!N76)&gt;0,'Médias por Questão e Nivel Ens.'!N76,"")</f>
        <v>3.6</v>
      </c>
      <c r="N75" s="56" t="str">
        <f>IF(('Médias por Questão e Nivel Ens.'!R76)&gt;0,'Médias por Questão e Nivel Ens.'!R76,"")</f>
        <v/>
      </c>
      <c r="O75" s="56" t="str">
        <f>IF(('Médias por Questão e Nivel Ens.'!V76)&gt;0,'Médias por Questão e Nivel Ens.'!V76,"")</f>
        <v/>
      </c>
      <c r="P75" s="416">
        <f t="shared" si="97"/>
        <v>3.7333333333333329</v>
      </c>
      <c r="Q75" s="55">
        <f>IF(('Médias por Questão e Nivel Ens.'!G76)&gt;0,'Médias por Questão e Nivel Ens.'!G76,"")</f>
        <v>3.8</v>
      </c>
      <c r="R75" s="56">
        <f>IF(('Médias por Questão e Nivel Ens.'!K76)&gt;0,'Médias por Questão e Nivel Ens.'!K76,"")</f>
        <v>4.0999999999999996</v>
      </c>
      <c r="S75" s="56">
        <f>IF(('Médias por Questão e Nivel Ens.'!O76)&gt;0,'Médias por Questão e Nivel Ens.'!O76,"")</f>
        <v>4</v>
      </c>
      <c r="T75" s="56" t="str">
        <f>IF(('Médias por Questão e Nivel Ens.'!S76)&gt;0,'Médias por Questão e Nivel Ens.'!S76,"")</f>
        <v/>
      </c>
      <c r="U75" s="56" t="str">
        <f>IF(('Médias por Questão e Nivel Ens.'!W76)&gt;0,'Médias por Questão e Nivel Ens.'!W76,"")</f>
        <v/>
      </c>
      <c r="V75" s="54">
        <f t="shared" si="98"/>
        <v>3.9666666666666663</v>
      </c>
    </row>
    <row r="76" spans="2:23" x14ac:dyDescent="0.25">
      <c r="B76" s="200" t="s">
        <v>182</v>
      </c>
      <c r="C76" s="40" t="s">
        <v>192</v>
      </c>
      <c r="D76" s="194">
        <f t="shared" si="95"/>
        <v>3.4499999999999997</v>
      </c>
      <c r="E76" s="55">
        <f>IF(('Médias por Questão e Nivel Ens.'!E77)&gt;0,'Médias por Questão e Nivel Ens.'!E77,"")</f>
        <v>3.3</v>
      </c>
      <c r="F76" s="56">
        <f>IF(('Médias por Questão e Nivel Ens.'!I77)&gt;0,'Médias por Questão e Nivel Ens.'!I77,"")</f>
        <v>3</v>
      </c>
      <c r="G76" s="56">
        <f>IF(('Médias por Questão e Nivel Ens.'!M77)&gt;0,'Médias por Questão e Nivel Ens.'!M77,"")</f>
        <v>3.6</v>
      </c>
      <c r="H76" s="56" t="str">
        <f>IF(('Médias por Questão e Nivel Ens.'!Q77)&gt;0,'Médias por Questão e Nivel Ens.'!Q77,"")</f>
        <v/>
      </c>
      <c r="I76" s="412" t="str">
        <f>IF(('Médias por Questão e Nivel Ens.'!U77)&gt;0,'Médias por Questão e Nivel Ens.'!U77,"")</f>
        <v/>
      </c>
      <c r="J76" s="401">
        <f t="shared" si="96"/>
        <v>3.3000000000000003</v>
      </c>
      <c r="K76" s="55">
        <f>IF(('Médias por Questão e Nivel Ens.'!F77)&gt;0,'Médias por Questão e Nivel Ens.'!F77,"")</f>
        <v>3.5</v>
      </c>
      <c r="L76" s="56">
        <f>IF(('Médias por Questão e Nivel Ens.'!J77)&gt;0,'Médias por Questão e Nivel Ens.'!J77,"")</f>
        <v>3.9</v>
      </c>
      <c r="M76" s="56">
        <f>IF(('Médias por Questão e Nivel Ens.'!N77)&gt;0,'Médias por Questão e Nivel Ens.'!N77,"")</f>
        <v>3.4</v>
      </c>
      <c r="N76" s="56" t="str">
        <f>IF(('Médias por Questão e Nivel Ens.'!R77)&gt;0,'Médias por Questão e Nivel Ens.'!R77,"")</f>
        <v/>
      </c>
      <c r="O76" s="56" t="str">
        <f>IF(('Médias por Questão e Nivel Ens.'!V77)&gt;0,'Médias por Questão e Nivel Ens.'!V77,"")</f>
        <v/>
      </c>
      <c r="P76" s="416">
        <f t="shared" si="97"/>
        <v>3.6</v>
      </c>
      <c r="Q76" s="265" t="str">
        <f>IF(('Médias por Questão e Nivel Ens.'!G77)&gt;0,'Médias por Questão e Nivel Ens.'!G77,"")</f>
        <v/>
      </c>
      <c r="R76" s="265">
        <f>IF(('Médias por Questão e Nivel Ens.'!H77)&gt;0,'Médias por Questão e Nivel Ens.'!H77,"")</f>
        <v>3.4</v>
      </c>
      <c r="S76" s="56">
        <f>IF(('Médias por Questão e Nivel Ens.'!O77)&gt;0,'Médias por Questão e Nivel Ens.'!O77,"")</f>
        <v>3.5</v>
      </c>
      <c r="T76" s="56" t="str">
        <f>IF(('Médias por Questão e Nivel Ens.'!S77)&gt;0,'Médias por Questão e Nivel Ens.'!S77,"")</f>
        <v/>
      </c>
      <c r="U76" s="56" t="str">
        <f>IF(('Médias por Questão e Nivel Ens.'!W77)&gt;0,'Médias por Questão e Nivel Ens.'!W77,"")</f>
        <v/>
      </c>
      <c r="V76" s="54">
        <f t="shared" ref="V76:V78" si="99">IF(SUM(Q76:U76)&gt;0,AVERAGE(Q76:U76),"")</f>
        <v>3.45</v>
      </c>
    </row>
    <row r="77" spans="2:23" x14ac:dyDescent="0.25">
      <c r="B77" s="200" t="s">
        <v>183</v>
      </c>
      <c r="C77" s="40" t="s">
        <v>193</v>
      </c>
      <c r="D77" s="194">
        <f t="shared" si="95"/>
        <v>3.7312499999999997</v>
      </c>
      <c r="E77" s="55">
        <f>IF(('Médias por Questão e Nivel Ens.'!E78)&gt;0,'Médias por Questão e Nivel Ens.'!E78,"")</f>
        <v>3.5</v>
      </c>
      <c r="F77" s="56">
        <f>IF(('Médias por Questão e Nivel Ens.'!I78)&gt;0,'Médias por Questão e Nivel Ens.'!I78,"")</f>
        <v>4</v>
      </c>
      <c r="G77" s="56">
        <f>IF(('Médias por Questão e Nivel Ens.'!M78)&gt;0,'Médias por Questão e Nivel Ens.'!M78,"")</f>
        <v>3.6</v>
      </c>
      <c r="H77" s="56" t="str">
        <f>IF(('Médias por Questão e Nivel Ens.'!Q78)&gt;0,'Médias por Questão e Nivel Ens.'!Q78,"")</f>
        <v/>
      </c>
      <c r="I77" s="412" t="str">
        <f>IF(('Médias por Questão e Nivel Ens.'!U78)&gt;0,'Médias por Questão e Nivel Ens.'!U78,"")</f>
        <v/>
      </c>
      <c r="J77" s="401">
        <f t="shared" si="96"/>
        <v>3.6999999999999997</v>
      </c>
      <c r="K77" s="55">
        <f>IF(('Médias por Questão e Nivel Ens.'!F78)&gt;0,'Médias por Questão e Nivel Ens.'!F78,"")</f>
        <v>3.4</v>
      </c>
      <c r="L77" s="56">
        <f>IF(('Médias por Questão e Nivel Ens.'!J78)&gt;0,'Médias por Questão e Nivel Ens.'!J78,"")</f>
        <v>4</v>
      </c>
      <c r="M77" s="56">
        <f>IF(('Médias por Questão e Nivel Ens.'!N78)&gt;0,'Médias por Questão e Nivel Ens.'!N78,"")</f>
        <v>4</v>
      </c>
      <c r="N77" s="56" t="str">
        <f>IF(('Médias por Questão e Nivel Ens.'!R78)&gt;0,'Médias por Questão e Nivel Ens.'!R78,"")</f>
        <v/>
      </c>
      <c r="O77" s="56" t="str">
        <f>IF(('Médias por Questão e Nivel Ens.'!V78)&gt;0,'Médias por Questão e Nivel Ens.'!V78,"")</f>
        <v/>
      </c>
      <c r="P77" s="416">
        <f t="shared" si="97"/>
        <v>3.8000000000000003</v>
      </c>
      <c r="Q77" s="265" t="str">
        <f>IF(('Médias por Questão e Nivel Ens.'!G78)&gt;0,'Médias por Questão e Nivel Ens.'!G78,"")</f>
        <v/>
      </c>
      <c r="R77" s="265">
        <f>IF(('Médias por Questão e Nivel Ens.'!H78)&gt;0,'Médias por Questão e Nivel Ens.'!H78,"")</f>
        <v>3.45</v>
      </c>
      <c r="S77" s="56">
        <f>IF(('Médias por Questão e Nivel Ens.'!O78)&gt;0,'Médias por Questão e Nivel Ens.'!O78,"")</f>
        <v>3.9</v>
      </c>
      <c r="T77" s="56" t="str">
        <f>IF(('Médias por Questão e Nivel Ens.'!S78)&gt;0,'Médias por Questão e Nivel Ens.'!S78,"")</f>
        <v/>
      </c>
      <c r="U77" s="56" t="str">
        <f>IF(('Médias por Questão e Nivel Ens.'!W78)&gt;0,'Médias por Questão e Nivel Ens.'!W78,"")</f>
        <v/>
      </c>
      <c r="V77" s="54">
        <f t="shared" si="99"/>
        <v>3.6749999999999998</v>
      </c>
    </row>
    <row r="78" spans="2:23" x14ac:dyDescent="0.25">
      <c r="B78" s="200" t="s">
        <v>184</v>
      </c>
      <c r="C78" s="40" t="s">
        <v>194</v>
      </c>
      <c r="D78" s="194">
        <f t="shared" si="95"/>
        <v>3.9250000000000003</v>
      </c>
      <c r="E78" s="55">
        <f>IF(('Médias por Questão e Nivel Ens.'!E79)&gt;0,'Médias por Questão e Nivel Ens.'!E79,"")</f>
        <v>3.8</v>
      </c>
      <c r="F78" s="56">
        <f>IF(('Médias por Questão e Nivel Ens.'!I79)&gt;0,'Médias por Questão e Nivel Ens.'!I79,"")</f>
        <v>4.3</v>
      </c>
      <c r="G78" s="56">
        <f>IF(('Médias por Questão e Nivel Ens.'!M79)&gt;0,'Médias por Questão e Nivel Ens.'!M79,"")</f>
        <v>4.4000000000000004</v>
      </c>
      <c r="H78" s="56" t="str">
        <f>IF(('Médias por Questão e Nivel Ens.'!Q79)&gt;0,'Médias por Questão e Nivel Ens.'!Q79,"")</f>
        <v/>
      </c>
      <c r="I78" s="412" t="str">
        <f>IF(('Médias por Questão e Nivel Ens.'!U79)&gt;0,'Médias por Questão e Nivel Ens.'!U79,"")</f>
        <v/>
      </c>
      <c r="J78" s="401">
        <f t="shared" si="96"/>
        <v>4.166666666666667</v>
      </c>
      <c r="K78" s="55">
        <f>IF(('Médias por Questão e Nivel Ens.'!F79)&gt;0,'Médias por Questão e Nivel Ens.'!F79,"")</f>
        <v>3.4</v>
      </c>
      <c r="L78" s="56">
        <f>IF(('Médias por Questão e Nivel Ens.'!J79)&gt;0,'Médias por Questão e Nivel Ens.'!J79,"")</f>
        <v>4.0999999999999996</v>
      </c>
      <c r="M78" s="56">
        <f>IF(('Médias por Questão e Nivel Ens.'!N79)&gt;0,'Médias por Questão e Nivel Ens.'!N79,"")</f>
        <v>4.0999999999999996</v>
      </c>
      <c r="N78" s="56" t="str">
        <f>IF(('Médias por Questão e Nivel Ens.'!R79)&gt;0,'Médias por Questão e Nivel Ens.'!R79,"")</f>
        <v/>
      </c>
      <c r="O78" s="56" t="str">
        <f>IF(('Médias por Questão e Nivel Ens.'!V79)&gt;0,'Médias por Questão e Nivel Ens.'!V79,"")</f>
        <v/>
      </c>
      <c r="P78" s="416">
        <f t="shared" si="97"/>
        <v>3.8666666666666667</v>
      </c>
      <c r="Q78" s="265" t="str">
        <f>IF(('Médias por Questão e Nivel Ens.'!G79)&gt;0,'Médias por Questão e Nivel Ens.'!G79,"")</f>
        <v/>
      </c>
      <c r="R78" s="265">
        <f>IF(('Médias por Questão e Nivel Ens.'!H79)&gt;0,'Médias por Questão e Nivel Ens.'!H79,"")</f>
        <v>3.5999999999999996</v>
      </c>
      <c r="S78" s="56">
        <f>IF(('Médias por Questão e Nivel Ens.'!O79)&gt;0,'Médias por Questão e Nivel Ens.'!O79,"")</f>
        <v>3.7</v>
      </c>
      <c r="T78" s="56" t="str">
        <f>IF(('Médias por Questão e Nivel Ens.'!S79)&gt;0,'Médias por Questão e Nivel Ens.'!S79,"")</f>
        <v/>
      </c>
      <c r="U78" s="56" t="str">
        <f>IF(('Médias por Questão e Nivel Ens.'!W79)&gt;0,'Médias por Questão e Nivel Ens.'!W79,"")</f>
        <v/>
      </c>
      <c r="V78" s="54">
        <f t="shared" si="99"/>
        <v>3.65</v>
      </c>
    </row>
    <row r="79" spans="2:23" x14ac:dyDescent="0.25">
      <c r="B79" s="200" t="s">
        <v>185</v>
      </c>
      <c r="C79" s="40" t="s">
        <v>195</v>
      </c>
      <c r="D79" s="194">
        <f t="shared" si="95"/>
        <v>3.6555555555555554</v>
      </c>
      <c r="E79" s="55">
        <f>IF(('Médias por Questão e Nivel Ens.'!E80)&gt;0,'Médias por Questão e Nivel Ens.'!E80,"")</f>
        <v>3.1</v>
      </c>
      <c r="F79" s="56">
        <f>IF(('Médias por Questão e Nivel Ens.'!I80)&gt;0,'Médias por Questão e Nivel Ens.'!I80,"")</f>
        <v>4</v>
      </c>
      <c r="G79" s="56">
        <f>IF(('Médias por Questão e Nivel Ens.'!M80)&gt;0,'Médias por Questão e Nivel Ens.'!M80,"")</f>
        <v>3.4</v>
      </c>
      <c r="H79" s="56" t="str">
        <f>IF(('Médias por Questão e Nivel Ens.'!Q80)&gt;0,'Médias por Questão e Nivel Ens.'!Q80,"")</f>
        <v/>
      </c>
      <c r="I79" s="412" t="str">
        <f>IF(('Médias por Questão e Nivel Ens.'!U80)&gt;0,'Médias por Questão e Nivel Ens.'!U80,"")</f>
        <v/>
      </c>
      <c r="J79" s="401">
        <f t="shared" si="96"/>
        <v>3.5</v>
      </c>
      <c r="K79" s="55">
        <f>IF(('Médias por Questão e Nivel Ens.'!F80)&gt;0,'Médias por Questão e Nivel Ens.'!F80,"")</f>
        <v>3.3</v>
      </c>
      <c r="L79" s="56">
        <f>IF(('Médias por Questão e Nivel Ens.'!J80)&gt;0,'Médias por Questão e Nivel Ens.'!J80,"")</f>
        <v>3.8</v>
      </c>
      <c r="M79" s="56">
        <f>IF(('Médias por Questão e Nivel Ens.'!N80)&gt;0,'Médias por Questão e Nivel Ens.'!N80,"")</f>
        <v>3.7</v>
      </c>
      <c r="N79" s="56" t="str">
        <f>IF(('Médias por Questão e Nivel Ens.'!R80)&gt;0,'Médias por Questão e Nivel Ens.'!R80,"")</f>
        <v/>
      </c>
      <c r="O79" s="56" t="str">
        <f>IF(('Médias por Questão e Nivel Ens.'!V80)&gt;0,'Médias por Questão e Nivel Ens.'!V80,"")</f>
        <v/>
      </c>
      <c r="P79" s="416">
        <f t="shared" si="97"/>
        <v>3.6</v>
      </c>
      <c r="Q79" s="254">
        <f>IF(('Médias por Questão e Nivel Ens.'!G80)&gt;0,'Médias por Questão e Nivel Ens.'!G80,"")</f>
        <v>4.3</v>
      </c>
      <c r="R79" s="253">
        <f>IF(('Médias por Questão e Nivel Ens.'!K80)&gt;0,'Médias por Questão e Nivel Ens.'!K80,"")</f>
        <v>3.7</v>
      </c>
      <c r="S79" s="253">
        <f>IF(('Médias por Questão e Nivel Ens.'!O80)&gt;0,'Médias por Questão e Nivel Ens.'!O80,"")</f>
        <v>3.6</v>
      </c>
      <c r="T79" s="253" t="str">
        <f>IF(('Médias por Questão e Nivel Ens.'!S80)&gt;0,'Médias por Questão e Nivel Ens.'!S80,"")</f>
        <v/>
      </c>
      <c r="U79" s="253" t="str">
        <f>IF(('Médias por Questão e Nivel Ens.'!W80)&gt;0,'Médias por Questão e Nivel Ens.'!W80,"")</f>
        <v/>
      </c>
      <c r="V79" s="54">
        <f t="shared" si="98"/>
        <v>3.8666666666666667</v>
      </c>
    </row>
    <row r="80" spans="2:23" x14ac:dyDescent="0.25">
      <c r="B80" s="200" t="s">
        <v>186</v>
      </c>
      <c r="C80" s="40" t="s">
        <v>196</v>
      </c>
      <c r="D80" s="194" t="str">
        <f t="shared" si="95"/>
        <v/>
      </c>
      <c r="E80" s="55" t="str">
        <f>IF(('Médias por Questão e Nivel Ens.'!E81)&gt;0,'Médias por Questão e Nivel Ens.'!E81,"")</f>
        <v/>
      </c>
      <c r="F80" s="56" t="str">
        <f>IF(('Médias por Questão e Nivel Ens.'!I81)&gt;0,'Médias por Questão e Nivel Ens.'!I81,"")</f>
        <v/>
      </c>
      <c r="G80" s="56" t="str">
        <f>IF(('Médias por Questão e Nivel Ens.'!M81)&gt;0,'Médias por Questão e Nivel Ens.'!M81,"")</f>
        <v/>
      </c>
      <c r="H80" s="56" t="str">
        <f>IF(('Médias por Questão e Nivel Ens.'!Q81)&gt;0,'Médias por Questão e Nivel Ens.'!Q81,"")</f>
        <v/>
      </c>
      <c r="I80" s="412" t="str">
        <f>IF(('Médias por Questão e Nivel Ens.'!U81)&gt;0,'Médias por Questão e Nivel Ens.'!U81,"")</f>
        <v/>
      </c>
      <c r="J80" s="401" t="str">
        <f t="shared" si="96"/>
        <v/>
      </c>
      <c r="K80" s="55" t="str">
        <f>IF(('Médias por Questão e Nivel Ens.'!F81)&gt;0,'Médias por Questão e Nivel Ens.'!F81,"")</f>
        <v/>
      </c>
      <c r="L80" s="56" t="str">
        <f>IF(('Médias por Questão e Nivel Ens.'!J81)&gt;0,'Médias por Questão e Nivel Ens.'!J81,"")</f>
        <v/>
      </c>
      <c r="M80" s="56" t="str">
        <f>IF(('Médias por Questão e Nivel Ens.'!N81)&gt;0,'Médias por Questão e Nivel Ens.'!N81,"")</f>
        <v/>
      </c>
      <c r="N80" s="56" t="str">
        <f>IF(('Médias por Questão e Nivel Ens.'!R81)&gt;0,'Médias por Questão e Nivel Ens.'!R81,"")</f>
        <v/>
      </c>
      <c r="O80" s="56" t="str">
        <f>IF(('Médias por Questão e Nivel Ens.'!V81)&gt;0,'Médias por Questão e Nivel Ens.'!V81,"")</f>
        <v/>
      </c>
      <c r="P80" s="416" t="str">
        <f t="shared" si="97"/>
        <v/>
      </c>
      <c r="Q80" s="55" t="str">
        <f>IF(('Médias por Questão e Nivel Ens.'!G81)&gt;0,'Médias por Questão e Nivel Ens.'!G81,"")</f>
        <v/>
      </c>
      <c r="R80" s="56" t="str">
        <f>IF(('Médias por Questão e Nivel Ens.'!K81)&gt;0,'Médias por Questão e Nivel Ens.'!K81,"")</f>
        <v/>
      </c>
      <c r="S80" s="56" t="str">
        <f>IF(('Médias por Questão e Nivel Ens.'!O81)&gt;0,'Médias por Questão e Nivel Ens.'!O81,"")</f>
        <v/>
      </c>
      <c r="T80" s="56" t="str">
        <f>IF(('Médias por Questão e Nivel Ens.'!S81)&gt;0,'Médias por Questão e Nivel Ens.'!S81,"")</f>
        <v/>
      </c>
      <c r="U80" s="56" t="str">
        <f>IF(('Médias por Questão e Nivel Ens.'!W81)&gt;0,'Médias por Questão e Nivel Ens.'!W81,"")</f>
        <v/>
      </c>
      <c r="V80" s="54" t="str">
        <f t="shared" si="98"/>
        <v/>
      </c>
    </row>
    <row r="81" spans="2:22" x14ac:dyDescent="0.25">
      <c r="B81" s="207" t="s">
        <v>187</v>
      </c>
      <c r="C81" s="41" t="s">
        <v>197</v>
      </c>
      <c r="D81" s="194" t="str">
        <f t="shared" si="95"/>
        <v/>
      </c>
      <c r="E81" s="55" t="str">
        <f>IF(('Médias por Questão e Nivel Ens.'!E82)&gt;0,'Médias por Questão e Nivel Ens.'!E82,"")</f>
        <v/>
      </c>
      <c r="F81" s="56" t="str">
        <f>IF(('Médias por Questão e Nivel Ens.'!I82)&gt;0,'Médias por Questão e Nivel Ens.'!I82,"")</f>
        <v/>
      </c>
      <c r="G81" s="56" t="str">
        <f>IF(('Médias por Questão e Nivel Ens.'!M82)&gt;0,'Médias por Questão e Nivel Ens.'!M82,"")</f>
        <v/>
      </c>
      <c r="H81" s="56" t="str">
        <f>IF(('Médias por Questão e Nivel Ens.'!Q82)&gt;0,'Médias por Questão e Nivel Ens.'!Q82,"")</f>
        <v/>
      </c>
      <c r="I81" s="412" t="str">
        <f>IF(('Médias por Questão e Nivel Ens.'!U82)&gt;0,'Médias por Questão e Nivel Ens.'!U82,"")</f>
        <v/>
      </c>
      <c r="J81" s="401" t="str">
        <f t="shared" si="96"/>
        <v/>
      </c>
      <c r="K81" s="55" t="str">
        <f>IF(('Médias por Questão e Nivel Ens.'!F82)&gt;0,'Médias por Questão e Nivel Ens.'!F82,"")</f>
        <v/>
      </c>
      <c r="L81" s="56" t="str">
        <f>IF(('Médias por Questão e Nivel Ens.'!J82)&gt;0,'Médias por Questão e Nivel Ens.'!J82,"")</f>
        <v/>
      </c>
      <c r="M81" s="56" t="str">
        <f>IF(('Médias por Questão e Nivel Ens.'!N82)&gt;0,'Médias por Questão e Nivel Ens.'!N82,"")</f>
        <v/>
      </c>
      <c r="N81" s="56" t="str">
        <f>IF(('Médias por Questão e Nivel Ens.'!R82)&gt;0,'Médias por Questão e Nivel Ens.'!R82,"")</f>
        <v/>
      </c>
      <c r="O81" s="56" t="str">
        <f>IF(('Médias por Questão e Nivel Ens.'!V82)&gt;0,'Médias por Questão e Nivel Ens.'!V82,"")</f>
        <v/>
      </c>
      <c r="P81" s="416" t="str">
        <f t="shared" si="97"/>
        <v/>
      </c>
      <c r="Q81" s="265" t="str">
        <f>IF(('Médias por Questão e Nivel Ens.'!G82)&gt;0,'Médias por Questão e Nivel Ens.'!G82,"")</f>
        <v/>
      </c>
      <c r="R81" s="265" t="str">
        <f>IF(('Médias por Questão e Nivel Ens.'!H82)&gt;0,'Médias por Questão e Nivel Ens.'!H82,"")</f>
        <v/>
      </c>
      <c r="S81" s="56" t="str">
        <f>IF(('Médias por Questão e Nivel Ens.'!O82)&gt;0,'Médias por Questão e Nivel Ens.'!O82,"")</f>
        <v/>
      </c>
      <c r="T81" s="56" t="str">
        <f>IF(('Médias por Questão e Nivel Ens.'!S82)&gt;0,'Médias por Questão e Nivel Ens.'!S82,"")</f>
        <v/>
      </c>
      <c r="U81" s="56" t="str">
        <f>IF(('Médias por Questão e Nivel Ens.'!W82)&gt;0,'Médias por Questão e Nivel Ens.'!W82,"")</f>
        <v/>
      </c>
      <c r="V81" s="54" t="str">
        <f t="shared" ref="V81" si="100">IF(SUM(Q81:U81)&gt;0,AVERAGE(Q81:U81),"")</f>
        <v/>
      </c>
    </row>
    <row r="82" spans="2:22" ht="15.75" thickBot="1" x14ac:dyDescent="0.3">
      <c r="B82" s="205" t="s">
        <v>188</v>
      </c>
      <c r="C82" s="47" t="s">
        <v>198</v>
      </c>
      <c r="D82" s="194" t="str">
        <f t="shared" si="95"/>
        <v/>
      </c>
      <c r="E82" s="269"/>
      <c r="F82" s="268"/>
      <c r="G82" s="268"/>
      <c r="H82" s="268"/>
      <c r="I82" s="413" t="str">
        <f>IF(('Médias por Questão e Nivel Ens.'!U83)&gt;0,'Médias por Questão e Nivel Ens.'!U83,"")</f>
        <v/>
      </c>
      <c r="J82" s="406" t="str">
        <f t="shared" si="96"/>
        <v/>
      </c>
      <c r="K82" s="269" t="str">
        <f>IF(('Médias por Questão e Nivel Ens.'!F83)&gt;0,'Médias por Questão e Nivel Ens.'!F83,"")</f>
        <v/>
      </c>
      <c r="L82" s="268"/>
      <c r="M82" s="268"/>
      <c r="N82" s="268"/>
      <c r="O82" s="170" t="str">
        <f>IF(('Médias por Questão e Nivel Ens.'!V83)&gt;0,'Médias por Questão e Nivel Ens.'!V83,"")</f>
        <v/>
      </c>
      <c r="P82" s="424" t="str">
        <f t="shared" si="97"/>
        <v/>
      </c>
      <c r="Q82" s="269" t="str">
        <f>IF(('Médias por Questão e Nivel Ens.'!G83)&gt;0,'Médias por Questão e Nivel Ens.'!G83,"")</f>
        <v/>
      </c>
      <c r="R82" s="268"/>
      <c r="S82" s="268"/>
      <c r="T82" s="268"/>
      <c r="U82" s="263" t="str">
        <f>IF(('Médias por Questão e Nivel Ens.'!W83)&gt;0,'Médias por Questão e Nivel Ens.'!W83,"")</f>
        <v/>
      </c>
      <c r="V82" s="252" t="str">
        <f t="shared" si="98"/>
        <v/>
      </c>
    </row>
    <row r="83" spans="2:22" ht="15.75" thickBot="1" x14ac:dyDescent="0.3">
      <c r="B83" s="660" t="s">
        <v>5</v>
      </c>
      <c r="C83" s="661"/>
      <c r="D83" s="69">
        <f t="shared" si="95"/>
        <v>3.8289682539682541</v>
      </c>
      <c r="E83" s="258">
        <f>IF(SUM(E73:E82)&gt;0,AVERAGE(E73:E82),"")</f>
        <v>3.5142857142857147</v>
      </c>
      <c r="F83" s="259">
        <f t="shared" ref="F83:I83" si="101">IF(SUM(F73:F82)&gt;0,AVERAGE(F73:F82),"")</f>
        <v>3.8000000000000003</v>
      </c>
      <c r="G83" s="259">
        <f t="shared" si="101"/>
        <v>3.7142857142857144</v>
      </c>
      <c r="H83" s="259" t="str">
        <f t="shared" si="101"/>
        <v/>
      </c>
      <c r="I83" s="260" t="str">
        <f t="shared" si="101"/>
        <v/>
      </c>
      <c r="J83" s="403">
        <f>IF(SUM(E73:I82)&gt;0,AVERAGE(E73:I82),"")</f>
        <v>3.6761904761904765</v>
      </c>
      <c r="K83" s="258">
        <f>IF(SUM(K73:K82)&gt;0,AVERAGE(K73:K82),"")</f>
        <v>3.5571428571428569</v>
      </c>
      <c r="L83" s="259">
        <f t="shared" ref="L83" si="102">IF(SUM(L73:L82)&gt;0,AVERAGE(L73:L82),"")</f>
        <v>3.9857142857142862</v>
      </c>
      <c r="M83" s="259">
        <f t="shared" ref="M83" si="103">IF(SUM(M73:M82)&gt;0,AVERAGE(M73:M82),"")</f>
        <v>3.7428571428571429</v>
      </c>
      <c r="N83" s="259" t="str">
        <f t="shared" ref="N83" si="104">IF(SUM(N73:N82)&gt;0,AVERAGE(N73:N82),"")</f>
        <v/>
      </c>
      <c r="O83" s="260" t="str">
        <f t="shared" ref="O83" si="105">IF(SUM(O73:O82)&gt;0,AVERAGE(O73:O82),"")</f>
        <v/>
      </c>
      <c r="P83" s="429">
        <f>IF(SUM(K73:O82)&gt;0,AVERAGE(K73:O82),"")</f>
        <v>3.7619047619047614</v>
      </c>
      <c r="Q83" s="258">
        <f>IF(SUM(Q73:Q82)&gt;0,AVERAGE(Q73:Q82),"")</f>
        <v>4.4249999999999998</v>
      </c>
      <c r="R83" s="259">
        <f t="shared" ref="R83" si="106">IF(SUM(R73:R82)&gt;0,AVERAGE(R73:R82),"")</f>
        <v>3.8785714285714277</v>
      </c>
      <c r="S83" s="259">
        <f t="shared" ref="S83" si="107">IF(SUM(S73:S82)&gt;0,AVERAGE(S73:S82),"")</f>
        <v>3.8428571428571425</v>
      </c>
      <c r="T83" s="259" t="str">
        <f t="shared" ref="T83" si="108">IF(SUM(T73:T82)&gt;0,AVERAGE(T73:T82),"")</f>
        <v/>
      </c>
      <c r="U83" s="260" t="str">
        <f t="shared" ref="U83" si="109">IF(SUM(U73:U82)&gt;0,AVERAGE(U73:U82),"")</f>
        <v/>
      </c>
      <c r="V83" s="261">
        <f>IF(SUM(Q73:U82)&gt;0,AVERAGE(Q73:U82),"")</f>
        <v>3.9861111111111112</v>
      </c>
    </row>
    <row r="84" spans="2:22" x14ac:dyDescent="0.25">
      <c r="C84" s="2"/>
    </row>
  </sheetData>
  <sheetProtection algorithmName="SHA-512" hashValue="NUHR1ngXnozPMwF4bRYj+vl+OyyJGbbIlCvcHu8Dj7vNfHLEGyk4/8AJRbcRaAsk4O+J/MOPiVZUoZxRLACxXg==" saltValue="gt3liKslYtAa41bLxgks5Q==" spinCount="100000" sheet="1" objects="1" scenarios="1"/>
  <mergeCells count="12">
    <mergeCell ref="E1:V1"/>
    <mergeCell ref="B70:C70"/>
    <mergeCell ref="B83:C83"/>
    <mergeCell ref="B18:C18"/>
    <mergeCell ref="B35:C35"/>
    <mergeCell ref="B42:C42"/>
    <mergeCell ref="B50:C50"/>
    <mergeCell ref="B59:C59"/>
    <mergeCell ref="E3:J3"/>
    <mergeCell ref="K3:P3"/>
    <mergeCell ref="Q3:V3"/>
    <mergeCell ref="B11:C11"/>
  </mergeCells>
  <conditionalFormatting sqref="D18 D5:I7 K5:O7 D9:I10 D8:E8 I8 K9:O10 K8 O8 D6:D10 K21:O26 D21:I26 D28:I34 D27:E27 I27 K28:O34 K27 O27 Q53:U53 S54:U55 Q56:U56 S57:U57 Q55:R55">
    <cfRule type="cellIs" dxfId="213" priority="371" operator="lessThan">
      <formula>1</formula>
    </cfRule>
  </conditionalFormatting>
  <conditionalFormatting sqref="E5:I7 K5:O7 E9:I10 E8 I8 K9:O10 K8 O8 K21:O26 E21:I26 E28:I34 E27 I27 K28:O34 K27 O27 Q53:U53 S54:U55 Q56:U56 S57:U57 Q55:R55">
    <cfRule type="cellIs" dxfId="212" priority="370" operator="lessThan">
      <formula>1</formula>
    </cfRule>
  </conditionalFormatting>
  <conditionalFormatting sqref="D50:I50 K50:O50">
    <cfRule type="cellIs" dxfId="211" priority="369" operator="lessThan">
      <formula>1</formula>
    </cfRule>
  </conditionalFormatting>
  <conditionalFormatting sqref="J5:J10 J21:J34">
    <cfRule type="cellIs" dxfId="210" priority="368" operator="lessThan">
      <formula>1</formula>
    </cfRule>
  </conditionalFormatting>
  <conditionalFormatting sqref="J50">
    <cfRule type="cellIs" dxfId="209" priority="367" operator="lessThan">
      <formula>1</formula>
    </cfRule>
  </conditionalFormatting>
  <conditionalFormatting sqref="V13">
    <cfRule type="cellIs" dxfId="208" priority="358" operator="lessThan">
      <formula>1</formula>
    </cfRule>
  </conditionalFormatting>
  <conditionalFormatting sqref="P5:P10">
    <cfRule type="cellIs" dxfId="207" priority="356" operator="lessThan">
      <formula>1</formula>
    </cfRule>
  </conditionalFormatting>
  <conditionalFormatting sqref="P21:P34">
    <cfRule type="cellIs" dxfId="206" priority="353" operator="lessThan">
      <formula>1</formula>
    </cfRule>
  </conditionalFormatting>
  <conditionalFormatting sqref="V18">
    <cfRule type="cellIs" dxfId="205" priority="350" operator="lessThan">
      <formula>1</formula>
    </cfRule>
  </conditionalFormatting>
  <conditionalFormatting sqref="V23:V24 V26:V28 V31 V34">
    <cfRule type="cellIs" dxfId="204" priority="348" operator="lessThan">
      <formula>1</formula>
    </cfRule>
  </conditionalFormatting>
  <conditionalFormatting sqref="K38:O40 D38:I40 D41:E41 I41 K41 O41">
    <cfRule type="cellIs" dxfId="203" priority="335" operator="lessThan">
      <formula>1</formula>
    </cfRule>
  </conditionalFormatting>
  <conditionalFormatting sqref="E38:I40 K38:O40 E41 I41 K41 O41">
    <cfRule type="cellIs" dxfId="202" priority="334" operator="lessThan">
      <formula>1</formula>
    </cfRule>
  </conditionalFormatting>
  <conditionalFormatting sqref="J38:J41">
    <cfRule type="cellIs" dxfId="201" priority="333" operator="lessThan">
      <formula>1</formula>
    </cfRule>
  </conditionalFormatting>
  <conditionalFormatting sqref="P38:P41">
    <cfRule type="cellIs" dxfId="200" priority="332" operator="lessThan">
      <formula>1</formula>
    </cfRule>
  </conditionalFormatting>
  <conditionalFormatting sqref="P50">
    <cfRule type="cellIs" dxfId="199" priority="325" operator="lessThan">
      <formula>1</formula>
    </cfRule>
  </conditionalFormatting>
  <conditionalFormatting sqref="V18 D18 V13 D84:D1048576 J84:J1048576 P84:P1048576 V84:V1048576 D21:D34 J21:J34 P21:P34 V23:V24 V26:V28 V31 V34 P38:P41 J38:J41 D38:D41 D50 J50 P50 V2:V3 P2:P10 J2:J10 D1:D10">
    <cfRule type="cellIs" dxfId="198" priority="294" operator="lessThan">
      <formula>3</formula>
    </cfRule>
  </conditionalFormatting>
  <conditionalFormatting sqref="A13 A49 A73 W73:XFD73 V13:XFD13 W49:XFD49 D50:P50">
    <cfRule type="cellIs" dxfId="197" priority="293" operator="lessThan">
      <formula>3</formula>
    </cfRule>
  </conditionalFormatting>
  <conditionalFormatting sqref="B11">
    <cfRule type="cellIs" dxfId="196" priority="290" operator="lessThan">
      <formula>3</formula>
    </cfRule>
  </conditionalFormatting>
  <conditionalFormatting sqref="Q35:U35">
    <cfRule type="cellIs" dxfId="195" priority="186" operator="lessThan">
      <formula>3</formula>
    </cfRule>
  </conditionalFormatting>
  <conditionalFormatting sqref="E35:I35">
    <cfRule type="cellIs" dxfId="194" priority="190" operator="lessThan">
      <formula>3</formula>
    </cfRule>
  </conditionalFormatting>
  <conditionalFormatting sqref="V35">
    <cfRule type="cellIs" dxfId="193" priority="270" operator="lessThan">
      <formula>1</formula>
    </cfRule>
  </conditionalFormatting>
  <conditionalFormatting sqref="V35">
    <cfRule type="cellIs" dxfId="192" priority="269" operator="lessThan">
      <formula>3</formula>
    </cfRule>
  </conditionalFormatting>
  <conditionalFormatting sqref="K42:O42">
    <cfRule type="cellIs" dxfId="191" priority="166" operator="lessThan">
      <formula>3</formula>
    </cfRule>
  </conditionalFormatting>
  <conditionalFormatting sqref="D11:I11 K11:O11">
    <cfRule type="cellIs" dxfId="190" priority="266" operator="lessThan">
      <formula>1</formula>
    </cfRule>
  </conditionalFormatting>
  <conditionalFormatting sqref="J11">
    <cfRule type="cellIs" dxfId="189" priority="265" operator="lessThan">
      <formula>1</formula>
    </cfRule>
  </conditionalFormatting>
  <conditionalFormatting sqref="P11">
    <cfRule type="cellIs" dxfId="188" priority="263" operator="lessThan">
      <formula>1</formula>
    </cfRule>
  </conditionalFormatting>
  <conditionalFormatting sqref="P11 J11 D11">
    <cfRule type="cellIs" dxfId="187" priority="262" operator="lessThan">
      <formula>3</formula>
    </cfRule>
  </conditionalFormatting>
  <conditionalFormatting sqref="D11:P11">
    <cfRule type="cellIs" dxfId="186" priority="261" operator="lessThan">
      <formula>3</formula>
    </cfRule>
  </conditionalFormatting>
  <conditionalFormatting sqref="P13 J13 D13">
    <cfRule type="cellIs" dxfId="185" priority="260" operator="lessThan">
      <formula>3</formula>
    </cfRule>
  </conditionalFormatting>
  <conditionalFormatting sqref="B18">
    <cfRule type="cellIs" dxfId="184" priority="254" operator="lessThan">
      <formula>3</formula>
    </cfRule>
  </conditionalFormatting>
  <conditionalFormatting sqref="B35">
    <cfRule type="cellIs" dxfId="183" priority="253" operator="lessThan">
      <formula>3</formula>
    </cfRule>
  </conditionalFormatting>
  <conditionalFormatting sqref="B42">
    <cfRule type="cellIs" dxfId="182" priority="252" operator="lessThan">
      <formula>3</formula>
    </cfRule>
  </conditionalFormatting>
  <conditionalFormatting sqref="B50">
    <cfRule type="cellIs" dxfId="181" priority="251" operator="lessThan">
      <formula>3</formula>
    </cfRule>
  </conditionalFormatting>
  <conditionalFormatting sqref="B59">
    <cfRule type="cellIs" dxfId="180" priority="250" operator="lessThan">
      <formula>3</formula>
    </cfRule>
  </conditionalFormatting>
  <conditionalFormatting sqref="B70">
    <cfRule type="cellIs" dxfId="179" priority="249" operator="lessThan">
      <formula>3</formula>
    </cfRule>
  </conditionalFormatting>
  <conditionalFormatting sqref="B83">
    <cfRule type="cellIs" dxfId="178" priority="248" operator="lessThan">
      <formula>3</formula>
    </cfRule>
  </conditionalFormatting>
  <conditionalFormatting sqref="D14:E17">
    <cfRule type="cellIs" dxfId="177" priority="247" operator="lessThan">
      <formula>1</formula>
    </cfRule>
  </conditionalFormatting>
  <conditionalFormatting sqref="E14:E17">
    <cfRule type="cellIs" dxfId="176" priority="246" operator="lessThan">
      <formula>1</formula>
    </cfRule>
  </conditionalFormatting>
  <conditionalFormatting sqref="J14:J17">
    <cfRule type="cellIs" dxfId="175" priority="245" operator="lessThan">
      <formula>1</formula>
    </cfRule>
  </conditionalFormatting>
  <conditionalFormatting sqref="P14:P17">
    <cfRule type="cellIs" dxfId="174" priority="244" operator="lessThan">
      <formula>1</formula>
    </cfRule>
  </conditionalFormatting>
  <conditionalFormatting sqref="V15">
    <cfRule type="cellIs" dxfId="173" priority="243" operator="lessThan">
      <formula>1</formula>
    </cfRule>
  </conditionalFormatting>
  <conditionalFormatting sqref="V15 P14:P17 J14:J17 D14:D17">
    <cfRule type="cellIs" dxfId="172" priority="242" operator="lessThan">
      <formula>3</formula>
    </cfRule>
  </conditionalFormatting>
  <conditionalFormatting sqref="F14:I17">
    <cfRule type="cellIs" dxfId="171" priority="241" operator="lessThan">
      <formula>1</formula>
    </cfRule>
  </conditionalFormatting>
  <conditionalFormatting sqref="F14:I17">
    <cfRule type="cellIs" dxfId="170" priority="240" operator="lessThan">
      <formula>1</formula>
    </cfRule>
  </conditionalFormatting>
  <conditionalFormatting sqref="K14:O17">
    <cfRule type="cellIs" dxfId="169" priority="239" operator="lessThan">
      <formula>1</formula>
    </cfRule>
  </conditionalFormatting>
  <conditionalFormatting sqref="K14:O17">
    <cfRule type="cellIs" dxfId="168" priority="238" operator="lessThan">
      <formula>1</formula>
    </cfRule>
  </conditionalFormatting>
  <conditionalFormatting sqref="Q15:U15 Q14 Q16">
    <cfRule type="cellIs" dxfId="167" priority="235" operator="lessThan">
      <formula>1</formula>
    </cfRule>
  </conditionalFormatting>
  <conditionalFormatting sqref="Q15:U15 Q14 Q16">
    <cfRule type="cellIs" dxfId="166" priority="234" operator="lessThan">
      <formula>1</formula>
    </cfRule>
  </conditionalFormatting>
  <conditionalFormatting sqref="E18:I18">
    <cfRule type="cellIs" dxfId="165" priority="231" operator="lessThan">
      <formula>1</formula>
    </cfRule>
  </conditionalFormatting>
  <conditionalFormatting sqref="E18:I18">
    <cfRule type="cellIs" dxfId="164" priority="230" operator="lessThan">
      <formula>3</formula>
    </cfRule>
  </conditionalFormatting>
  <conditionalFormatting sqref="K18:O18">
    <cfRule type="cellIs" dxfId="163" priority="229" operator="lessThan">
      <formula>1</formula>
    </cfRule>
  </conditionalFormatting>
  <conditionalFormatting sqref="K18:O18">
    <cfRule type="cellIs" dxfId="162" priority="228" operator="lessThan">
      <formula>3</formula>
    </cfRule>
  </conditionalFormatting>
  <conditionalFormatting sqref="Q18:U18">
    <cfRule type="cellIs" dxfId="161" priority="227" operator="lessThan">
      <formula>1</formula>
    </cfRule>
  </conditionalFormatting>
  <conditionalFormatting sqref="Q18:U18">
    <cfRule type="cellIs" dxfId="160" priority="226" operator="lessThan">
      <formula>3</formula>
    </cfRule>
  </conditionalFormatting>
  <conditionalFormatting sqref="V20">
    <cfRule type="cellIs" dxfId="159" priority="225" operator="lessThan">
      <formula>1</formula>
    </cfRule>
  </conditionalFormatting>
  <conditionalFormatting sqref="V20">
    <cfRule type="cellIs" dxfId="158" priority="224" operator="lessThan">
      <formula>3</formula>
    </cfRule>
  </conditionalFormatting>
  <conditionalFormatting sqref="V20">
    <cfRule type="cellIs" dxfId="157" priority="223" operator="lessThan">
      <formula>3</formula>
    </cfRule>
  </conditionalFormatting>
  <conditionalFormatting sqref="P20 J20 D20">
    <cfRule type="cellIs" dxfId="156" priority="222" operator="lessThan">
      <formula>3</formula>
    </cfRule>
  </conditionalFormatting>
  <conditionalFormatting sqref="K35:O35">
    <cfRule type="cellIs" dxfId="155" priority="188" operator="lessThan">
      <formula>3</formula>
    </cfRule>
  </conditionalFormatting>
  <conditionalFormatting sqref="P37 J37 D37">
    <cfRule type="cellIs" dxfId="154" priority="213" operator="lessThan">
      <formula>3</formula>
    </cfRule>
  </conditionalFormatting>
  <conditionalFormatting sqref="P44 J44 D44">
    <cfRule type="cellIs" dxfId="153" priority="209" operator="lessThan">
      <formula>3</formula>
    </cfRule>
  </conditionalFormatting>
  <conditionalFormatting sqref="P61 J61 D61">
    <cfRule type="cellIs" dxfId="152" priority="205" operator="lessThan">
      <formula>3</formula>
    </cfRule>
  </conditionalFormatting>
  <conditionalFormatting sqref="V52">
    <cfRule type="cellIs" dxfId="151" priority="204" operator="lessThan">
      <formula>1</formula>
    </cfRule>
  </conditionalFormatting>
  <conditionalFormatting sqref="V52">
    <cfRule type="cellIs" dxfId="150" priority="203" operator="lessThan">
      <formula>3</formula>
    </cfRule>
  </conditionalFormatting>
  <conditionalFormatting sqref="V52">
    <cfRule type="cellIs" dxfId="149" priority="202" operator="lessThan">
      <formula>3</formula>
    </cfRule>
  </conditionalFormatting>
  <conditionalFormatting sqref="P52 J52 D52">
    <cfRule type="cellIs" dxfId="148" priority="201" operator="lessThan">
      <formula>3</formula>
    </cfRule>
  </conditionalFormatting>
  <conditionalFormatting sqref="V72">
    <cfRule type="cellIs" dxfId="147" priority="200" operator="lessThan">
      <formula>1</formula>
    </cfRule>
  </conditionalFormatting>
  <conditionalFormatting sqref="V72">
    <cfRule type="cellIs" dxfId="146" priority="199" operator="lessThan">
      <formula>3</formula>
    </cfRule>
  </conditionalFormatting>
  <conditionalFormatting sqref="V72">
    <cfRule type="cellIs" dxfId="145" priority="198" operator="lessThan">
      <formula>3</formula>
    </cfRule>
  </conditionalFormatting>
  <conditionalFormatting sqref="P72 J72 D72">
    <cfRule type="cellIs" dxfId="144" priority="197" operator="lessThan">
      <formula>3</formula>
    </cfRule>
  </conditionalFormatting>
  <conditionalFormatting sqref="Q23:U24 Q21 Q26:U26 Q25 Q28:U28 Q27 U27 Q34 Q29 S31:U31 Q31:Q32 S34:U34">
    <cfRule type="cellIs" dxfId="143" priority="195" operator="lessThan">
      <formula>1</formula>
    </cfRule>
  </conditionalFormatting>
  <conditionalFormatting sqref="Q23:U24 Q21 Q26:U26 Q25 Q28:U28 Q27 U27 Q34 Q29 S31:U31 Q31:Q32 S34:U34">
    <cfRule type="cellIs" dxfId="142" priority="194" operator="lessThan">
      <formula>1</formula>
    </cfRule>
  </conditionalFormatting>
  <conditionalFormatting sqref="D35">
    <cfRule type="cellIs" dxfId="141" priority="193" operator="lessThan">
      <formula>1</formula>
    </cfRule>
  </conditionalFormatting>
  <conditionalFormatting sqref="D35">
    <cfRule type="cellIs" dxfId="140" priority="192" operator="lessThan">
      <formula>3</formula>
    </cfRule>
  </conditionalFormatting>
  <conditionalFormatting sqref="E35:I35">
    <cfRule type="cellIs" dxfId="139" priority="191" operator="lessThan">
      <formula>1</formula>
    </cfRule>
  </conditionalFormatting>
  <conditionalFormatting sqref="K35:O35">
    <cfRule type="cellIs" dxfId="138" priority="189" operator="lessThan">
      <formula>1</formula>
    </cfRule>
  </conditionalFormatting>
  <conditionalFormatting sqref="Q35:U35">
    <cfRule type="cellIs" dxfId="137" priority="187" operator="lessThan">
      <formula>1</formula>
    </cfRule>
  </conditionalFormatting>
  <conditionalFormatting sqref="D42">
    <cfRule type="cellIs" dxfId="136" priority="175" operator="lessThan">
      <formula>1</formula>
    </cfRule>
  </conditionalFormatting>
  <conditionalFormatting sqref="D42">
    <cfRule type="cellIs" dxfId="135" priority="174" operator="lessThan">
      <formula>3</formula>
    </cfRule>
  </conditionalFormatting>
  <conditionalFormatting sqref="E42:I42">
    <cfRule type="cellIs" dxfId="134" priority="173" operator="lessThan">
      <formula>1</formula>
    </cfRule>
  </conditionalFormatting>
  <conditionalFormatting sqref="E42:I42">
    <cfRule type="cellIs" dxfId="133" priority="172" operator="lessThan">
      <formula>3</formula>
    </cfRule>
  </conditionalFormatting>
  <conditionalFormatting sqref="K42:O42">
    <cfRule type="cellIs" dxfId="132" priority="167" operator="lessThan">
      <formula>1</formula>
    </cfRule>
  </conditionalFormatting>
  <conditionalFormatting sqref="K45:O49 E45:I49">
    <cfRule type="cellIs" dxfId="131" priority="165" operator="lessThan">
      <formula>1</formula>
    </cfRule>
  </conditionalFormatting>
  <conditionalFormatting sqref="E45:I49 K45:O49">
    <cfRule type="cellIs" dxfId="130" priority="164" operator="lessThan">
      <formula>1</formula>
    </cfRule>
  </conditionalFormatting>
  <conditionalFormatting sqref="J45:J49">
    <cfRule type="cellIs" dxfId="129" priority="163" operator="lessThan">
      <formula>1</formula>
    </cfRule>
  </conditionalFormatting>
  <conditionalFormatting sqref="P45:P49">
    <cfRule type="cellIs" dxfId="128" priority="162" operator="lessThan">
      <formula>1</formula>
    </cfRule>
  </conditionalFormatting>
  <conditionalFormatting sqref="P45:P49 J45:J49">
    <cfRule type="cellIs" dxfId="127" priority="161" operator="lessThan">
      <formula>3</formula>
    </cfRule>
  </conditionalFormatting>
  <conditionalFormatting sqref="D45:D49">
    <cfRule type="cellIs" dxfId="126" priority="156" operator="lessThan">
      <formula>1</formula>
    </cfRule>
  </conditionalFormatting>
  <conditionalFormatting sqref="D45:D49">
    <cfRule type="cellIs" dxfId="125" priority="155" operator="lessThan">
      <formula>3</formula>
    </cfRule>
  </conditionalFormatting>
  <conditionalFormatting sqref="D53:I57 K53:O57 D58:E58 I58 O58">
    <cfRule type="cellIs" dxfId="124" priority="151" operator="lessThan">
      <formula>1</formula>
    </cfRule>
  </conditionalFormatting>
  <conditionalFormatting sqref="E53:I57 K53:O57 E58 I58 O58">
    <cfRule type="cellIs" dxfId="123" priority="150" operator="lessThan">
      <formula>1</formula>
    </cfRule>
  </conditionalFormatting>
  <conditionalFormatting sqref="J53:J58">
    <cfRule type="cellIs" dxfId="122" priority="149" operator="lessThan">
      <formula>1</formula>
    </cfRule>
  </conditionalFormatting>
  <conditionalFormatting sqref="P53:P58">
    <cfRule type="cellIs" dxfId="121" priority="148" operator="lessThan">
      <formula>1</formula>
    </cfRule>
  </conditionalFormatting>
  <conditionalFormatting sqref="V53:V58">
    <cfRule type="cellIs" dxfId="120" priority="147" operator="lessThan">
      <formula>1</formula>
    </cfRule>
  </conditionalFormatting>
  <conditionalFormatting sqref="D53:D58 J53:J58 P53:P58 V53:V58">
    <cfRule type="cellIs" dxfId="119" priority="146" operator="lessThan">
      <formula>3</formula>
    </cfRule>
  </conditionalFormatting>
  <conditionalFormatting sqref="U58">
    <cfRule type="cellIs" dxfId="118" priority="145" operator="lessThan">
      <formula>1</formula>
    </cfRule>
  </conditionalFormatting>
  <conditionalFormatting sqref="U58">
    <cfRule type="cellIs" dxfId="117" priority="144" operator="lessThan">
      <formula>1</formula>
    </cfRule>
  </conditionalFormatting>
  <conditionalFormatting sqref="E59:I59">
    <cfRule type="cellIs" dxfId="116" priority="137" operator="lessThan">
      <formula>3</formula>
    </cfRule>
  </conditionalFormatting>
  <conditionalFormatting sqref="V59">
    <cfRule type="cellIs" dxfId="115" priority="142" operator="lessThan">
      <formula>1</formula>
    </cfRule>
  </conditionalFormatting>
  <conditionalFormatting sqref="V59">
    <cfRule type="cellIs" dxfId="114" priority="141" operator="lessThan">
      <formula>3</formula>
    </cfRule>
  </conditionalFormatting>
  <conditionalFormatting sqref="D59">
    <cfRule type="cellIs" dxfId="113" priority="140" operator="lessThan">
      <formula>1</formula>
    </cfRule>
  </conditionalFormatting>
  <conditionalFormatting sqref="D59">
    <cfRule type="cellIs" dxfId="112" priority="139" operator="lessThan">
      <formula>3</formula>
    </cfRule>
  </conditionalFormatting>
  <conditionalFormatting sqref="E59:I59">
    <cfRule type="cellIs" dxfId="111" priority="138" operator="lessThan">
      <formula>1</formula>
    </cfRule>
  </conditionalFormatting>
  <conditionalFormatting sqref="K59:O59">
    <cfRule type="cellIs" dxfId="110" priority="129" operator="lessThan">
      <formula>3</formula>
    </cfRule>
  </conditionalFormatting>
  <conditionalFormatting sqref="K59:O59">
    <cfRule type="cellIs" dxfId="109" priority="130" operator="lessThan">
      <formula>1</formula>
    </cfRule>
  </conditionalFormatting>
  <conditionalFormatting sqref="Q59:U59">
    <cfRule type="cellIs" dxfId="108" priority="127" operator="lessThan">
      <formula>3</formula>
    </cfRule>
  </conditionalFormatting>
  <conditionalFormatting sqref="Q59:U59">
    <cfRule type="cellIs" dxfId="107" priority="128" operator="lessThan">
      <formula>1</formula>
    </cfRule>
  </conditionalFormatting>
  <conditionalFormatting sqref="K58">
    <cfRule type="cellIs" dxfId="106" priority="126" operator="lessThan">
      <formula>1</formula>
    </cfRule>
  </conditionalFormatting>
  <conditionalFormatting sqref="K58">
    <cfRule type="cellIs" dxfId="105" priority="125" operator="lessThan">
      <formula>1</formula>
    </cfRule>
  </conditionalFormatting>
  <conditionalFormatting sqref="Q58">
    <cfRule type="cellIs" dxfId="104" priority="124" operator="lessThan">
      <formula>1</formula>
    </cfRule>
  </conditionalFormatting>
  <conditionalFormatting sqref="Q58">
    <cfRule type="cellIs" dxfId="103" priority="123" operator="lessThan">
      <formula>1</formula>
    </cfRule>
  </conditionalFormatting>
  <conditionalFormatting sqref="K62:O69 D62:I69">
    <cfRule type="cellIs" dxfId="102" priority="122" operator="lessThan">
      <formula>1</formula>
    </cfRule>
  </conditionalFormatting>
  <conditionalFormatting sqref="E62:I69 K62:O69">
    <cfRule type="cellIs" dxfId="101" priority="121" operator="lessThan">
      <formula>1</formula>
    </cfRule>
  </conditionalFormatting>
  <conditionalFormatting sqref="J62:J69">
    <cfRule type="cellIs" dxfId="100" priority="120" operator="lessThan">
      <formula>1</formula>
    </cfRule>
  </conditionalFormatting>
  <conditionalFormatting sqref="P62:P69">
    <cfRule type="cellIs" dxfId="99" priority="119" operator="lessThan">
      <formula>1</formula>
    </cfRule>
  </conditionalFormatting>
  <conditionalFormatting sqref="J62:J69 P62:P69 D62:D69">
    <cfRule type="cellIs" dxfId="98" priority="117" operator="lessThan">
      <formula>3</formula>
    </cfRule>
  </conditionalFormatting>
  <conditionalFormatting sqref="Q83:U83">
    <cfRule type="cellIs" dxfId="97" priority="86" operator="lessThan">
      <formula>1</formula>
    </cfRule>
  </conditionalFormatting>
  <conditionalFormatting sqref="D70:I70 K70:O70">
    <cfRule type="cellIs" dxfId="96" priority="114" operator="lessThan">
      <formula>1</formula>
    </cfRule>
  </conditionalFormatting>
  <conditionalFormatting sqref="J70">
    <cfRule type="cellIs" dxfId="95" priority="113" operator="lessThan">
      <formula>1</formula>
    </cfRule>
  </conditionalFormatting>
  <conditionalFormatting sqref="P70">
    <cfRule type="cellIs" dxfId="94" priority="112" operator="lessThan">
      <formula>1</formula>
    </cfRule>
  </conditionalFormatting>
  <conditionalFormatting sqref="D70 J70 P70">
    <cfRule type="cellIs" dxfId="93" priority="111" operator="lessThan">
      <formula>3</formula>
    </cfRule>
  </conditionalFormatting>
  <conditionalFormatting sqref="D70:P70">
    <cfRule type="cellIs" dxfId="92" priority="110" operator="lessThan">
      <formula>3</formula>
    </cfRule>
  </conditionalFormatting>
  <conditionalFormatting sqref="D73:I81 K73:O81 K82 O82 D82:E82 I82">
    <cfRule type="cellIs" dxfId="91" priority="109" operator="lessThan">
      <formula>1</formula>
    </cfRule>
  </conditionalFormatting>
  <conditionalFormatting sqref="E73:I81 K73:O81 K82 O82 E82 I82">
    <cfRule type="cellIs" dxfId="90" priority="108" operator="lessThan">
      <formula>1</formula>
    </cfRule>
  </conditionalFormatting>
  <conditionalFormatting sqref="J73:J82">
    <cfRule type="cellIs" dxfId="89" priority="107" operator="lessThan">
      <formula>1</formula>
    </cfRule>
  </conditionalFormatting>
  <conditionalFormatting sqref="P73:P82">
    <cfRule type="cellIs" dxfId="88" priority="106" operator="lessThan">
      <formula>1</formula>
    </cfRule>
  </conditionalFormatting>
  <conditionalFormatting sqref="V73:V82">
    <cfRule type="cellIs" dxfId="87" priority="105" operator="lessThan">
      <formula>1</formula>
    </cfRule>
  </conditionalFormatting>
  <conditionalFormatting sqref="D73:D82 J73:J82 P73:P82 V73:V82">
    <cfRule type="cellIs" dxfId="86" priority="104" operator="lessThan">
      <formula>3</formula>
    </cfRule>
  </conditionalFormatting>
  <conditionalFormatting sqref="U82 Q82 Q73:U75 Q79:U80 S76:U78 S81:U81">
    <cfRule type="cellIs" dxfId="85" priority="103" operator="lessThan">
      <formula>1</formula>
    </cfRule>
  </conditionalFormatting>
  <conditionalFormatting sqref="U82 Q82 Q73:U75 Q79:U80 S76:U78 S81:U81">
    <cfRule type="cellIs" dxfId="84" priority="102" operator="lessThan">
      <formula>1</formula>
    </cfRule>
  </conditionalFormatting>
  <conditionalFormatting sqref="E83:I83">
    <cfRule type="cellIs" dxfId="83" priority="95" operator="lessThan">
      <formula>3</formula>
    </cfRule>
  </conditionalFormatting>
  <conditionalFormatting sqref="P83">
    <cfRule type="cellIs" dxfId="82" priority="101" operator="lessThan">
      <formula>1</formula>
    </cfRule>
  </conditionalFormatting>
  <conditionalFormatting sqref="V83">
    <cfRule type="cellIs" dxfId="81" priority="100" operator="lessThan">
      <formula>1</formula>
    </cfRule>
  </conditionalFormatting>
  <conditionalFormatting sqref="P83 V83">
    <cfRule type="cellIs" dxfId="80" priority="99" operator="lessThan">
      <formula>3</formula>
    </cfRule>
  </conditionalFormatting>
  <conditionalFormatting sqref="D83">
    <cfRule type="cellIs" dxfId="79" priority="98" operator="lessThan">
      <formula>1</formula>
    </cfRule>
  </conditionalFormatting>
  <conditionalFormatting sqref="D83">
    <cfRule type="cellIs" dxfId="78" priority="97" operator="lessThan">
      <formula>3</formula>
    </cfRule>
  </conditionalFormatting>
  <conditionalFormatting sqref="E83:I83">
    <cfRule type="cellIs" dxfId="77" priority="96" operator="lessThan">
      <formula>1</formula>
    </cfRule>
  </conditionalFormatting>
  <conditionalFormatting sqref="K83:O83">
    <cfRule type="cellIs" dxfId="76" priority="87" operator="lessThan">
      <formula>3</formula>
    </cfRule>
  </conditionalFormatting>
  <conditionalFormatting sqref="K83:O83">
    <cfRule type="cellIs" dxfId="75" priority="88" operator="lessThan">
      <formula>1</formula>
    </cfRule>
  </conditionalFormatting>
  <conditionalFormatting sqref="Q83:U83">
    <cfRule type="cellIs" dxfId="74" priority="85" operator="lessThan">
      <formula>3</formula>
    </cfRule>
  </conditionalFormatting>
  <conditionalFormatting sqref="J18">
    <cfRule type="cellIs" dxfId="73" priority="55" operator="lessThan">
      <formula>3</formula>
    </cfRule>
  </conditionalFormatting>
  <conditionalFormatting sqref="P59">
    <cfRule type="cellIs" dxfId="72" priority="84" operator="lessThan">
      <formula>1</formula>
    </cfRule>
  </conditionalFormatting>
  <conditionalFormatting sqref="P59">
    <cfRule type="cellIs" dxfId="71" priority="83" operator="lessThan">
      <formula>3</formula>
    </cfRule>
  </conditionalFormatting>
  <conditionalFormatting sqref="P59">
    <cfRule type="cellIs" dxfId="70" priority="82" operator="lessThan">
      <formula>3</formula>
    </cfRule>
  </conditionalFormatting>
  <conditionalFormatting sqref="P42">
    <cfRule type="cellIs" dxfId="69" priority="81" operator="lessThan">
      <formula>1</formula>
    </cfRule>
  </conditionalFormatting>
  <conditionalFormatting sqref="P42">
    <cfRule type="cellIs" dxfId="68" priority="80" operator="lessThan">
      <formula>3</formula>
    </cfRule>
  </conditionalFormatting>
  <conditionalFormatting sqref="P42">
    <cfRule type="cellIs" dxfId="67" priority="79" operator="lessThan">
      <formula>3</formula>
    </cfRule>
  </conditionalFormatting>
  <conditionalFormatting sqref="P35">
    <cfRule type="cellIs" dxfId="66" priority="78" operator="lessThan">
      <formula>1</formula>
    </cfRule>
  </conditionalFormatting>
  <conditionalFormatting sqref="P35">
    <cfRule type="cellIs" dxfId="65" priority="77" operator="lessThan">
      <formula>3</formula>
    </cfRule>
  </conditionalFormatting>
  <conditionalFormatting sqref="P35">
    <cfRule type="cellIs" dxfId="64" priority="76" operator="lessThan">
      <formula>3</formula>
    </cfRule>
  </conditionalFormatting>
  <conditionalFormatting sqref="P18">
    <cfRule type="cellIs" dxfId="63" priority="75" operator="lessThan">
      <formula>1</formula>
    </cfRule>
  </conditionalFormatting>
  <conditionalFormatting sqref="P18">
    <cfRule type="cellIs" dxfId="62" priority="74" operator="lessThan">
      <formula>3</formula>
    </cfRule>
  </conditionalFormatting>
  <conditionalFormatting sqref="P18">
    <cfRule type="cellIs" dxfId="61" priority="73" operator="lessThan">
      <formula>3</formula>
    </cfRule>
  </conditionalFormatting>
  <conditionalFormatting sqref="J35">
    <cfRule type="cellIs" dxfId="60" priority="60" operator="lessThan">
      <formula>1</formula>
    </cfRule>
  </conditionalFormatting>
  <conditionalFormatting sqref="J35">
    <cfRule type="cellIs" dxfId="59" priority="59" operator="lessThan">
      <formula>3</formula>
    </cfRule>
  </conditionalFormatting>
  <conditionalFormatting sqref="J35">
    <cfRule type="cellIs" dxfId="58" priority="58" operator="lessThan">
      <formula>3</formula>
    </cfRule>
  </conditionalFormatting>
  <conditionalFormatting sqref="J59">
    <cfRule type="cellIs" dxfId="57" priority="69" operator="lessThan">
      <formula>1</formula>
    </cfRule>
  </conditionalFormatting>
  <conditionalFormatting sqref="J59">
    <cfRule type="cellIs" dxfId="56" priority="68" operator="lessThan">
      <formula>3</formula>
    </cfRule>
  </conditionalFormatting>
  <conditionalFormatting sqref="J59">
    <cfRule type="cellIs" dxfId="55" priority="67" operator="lessThan">
      <formula>3</formula>
    </cfRule>
  </conditionalFormatting>
  <conditionalFormatting sqref="J83">
    <cfRule type="cellIs" dxfId="54" priority="66" operator="lessThan">
      <formula>1</formula>
    </cfRule>
  </conditionalFormatting>
  <conditionalFormatting sqref="J83">
    <cfRule type="cellIs" dxfId="53" priority="65" operator="lessThan">
      <formula>3</formula>
    </cfRule>
  </conditionalFormatting>
  <conditionalFormatting sqref="J83">
    <cfRule type="cellIs" dxfId="52" priority="64" operator="lessThan">
      <formula>3</formula>
    </cfRule>
  </conditionalFormatting>
  <conditionalFormatting sqref="J42">
    <cfRule type="cellIs" dxfId="51" priority="63" operator="lessThan">
      <formula>1</formula>
    </cfRule>
  </conditionalFormatting>
  <conditionalFormatting sqref="J42">
    <cfRule type="cellIs" dxfId="50" priority="62" operator="lessThan">
      <formula>3</formula>
    </cfRule>
  </conditionalFormatting>
  <conditionalFormatting sqref="J42">
    <cfRule type="cellIs" dxfId="49" priority="61" operator="lessThan">
      <formula>3</formula>
    </cfRule>
  </conditionalFormatting>
  <conditionalFormatting sqref="J18">
    <cfRule type="cellIs" dxfId="48" priority="57" operator="lessThan">
      <formula>1</formula>
    </cfRule>
  </conditionalFormatting>
  <conditionalFormatting sqref="J18">
    <cfRule type="cellIs" dxfId="47" priority="56" operator="lessThan">
      <formula>3</formula>
    </cfRule>
  </conditionalFormatting>
  <conditionalFormatting sqref="V45:V49">
    <cfRule type="cellIs" dxfId="46" priority="54" operator="lessThan">
      <formula>1</formula>
    </cfRule>
  </conditionalFormatting>
  <conditionalFormatting sqref="V45:V49">
    <cfRule type="cellIs" dxfId="45" priority="53" operator="lessThan">
      <formula>3</formula>
    </cfRule>
  </conditionalFormatting>
  <conditionalFormatting sqref="U45:U49">
    <cfRule type="cellIs" dxfId="44" priority="52" operator="lessThan">
      <formula>1</formula>
    </cfRule>
  </conditionalFormatting>
  <conditionalFormatting sqref="U45:U49">
    <cfRule type="cellIs" dxfId="43" priority="51" operator="lessThan">
      <formula>1</formula>
    </cfRule>
  </conditionalFormatting>
  <conditionalFormatting sqref="Q50:U50">
    <cfRule type="cellIs" dxfId="42" priority="47" operator="lessThan">
      <formula>1</formula>
    </cfRule>
  </conditionalFormatting>
  <conditionalFormatting sqref="Q50:U50">
    <cfRule type="cellIs" dxfId="41" priority="46" operator="lessThan">
      <formula>3</formula>
    </cfRule>
  </conditionalFormatting>
  <conditionalFormatting sqref="V50">
    <cfRule type="cellIs" dxfId="40" priority="45" operator="lessThan">
      <formula>1</formula>
    </cfRule>
  </conditionalFormatting>
  <conditionalFormatting sqref="V50">
    <cfRule type="cellIs" dxfId="39" priority="44" operator="lessThan">
      <formula>3</formula>
    </cfRule>
  </conditionalFormatting>
  <conditionalFormatting sqref="Q45:T49">
    <cfRule type="cellIs" dxfId="38" priority="43" operator="lessThan">
      <formula>1</formula>
    </cfRule>
  </conditionalFormatting>
  <conditionalFormatting sqref="Q45:T49">
    <cfRule type="cellIs" dxfId="37" priority="42" operator="lessThan">
      <formula>1</formula>
    </cfRule>
  </conditionalFormatting>
  <conditionalFormatting sqref="V44">
    <cfRule type="cellIs" dxfId="36" priority="41" operator="lessThan">
      <formula>3</formula>
    </cfRule>
  </conditionalFormatting>
  <conditionalFormatting sqref="Q54:R54">
    <cfRule type="cellIs" dxfId="35" priority="40" operator="lessThan">
      <formula>1</formula>
    </cfRule>
  </conditionalFormatting>
  <conditionalFormatting sqref="Q54:R54">
    <cfRule type="cellIs" dxfId="34" priority="39" operator="lessThan">
      <formula>1</formula>
    </cfRule>
  </conditionalFormatting>
  <conditionalFormatting sqref="Q57:R57">
    <cfRule type="cellIs" dxfId="33" priority="38" operator="lessThan">
      <formula>1</formula>
    </cfRule>
  </conditionalFormatting>
  <conditionalFormatting sqref="Q57:R57">
    <cfRule type="cellIs" dxfId="32" priority="37" operator="lessThan">
      <formula>1</formula>
    </cfRule>
  </conditionalFormatting>
  <conditionalFormatting sqref="U62 S63:U65 S67:U67 S69:U69">
    <cfRule type="cellIs" dxfId="31" priority="36" operator="lessThan">
      <formula>1</formula>
    </cfRule>
  </conditionalFormatting>
  <conditionalFormatting sqref="U62 S63:U65 S67:U67 S69:U69">
    <cfRule type="cellIs" dxfId="30" priority="35" operator="lessThan">
      <formula>1</formula>
    </cfRule>
  </conditionalFormatting>
  <conditionalFormatting sqref="V61">
    <cfRule type="cellIs" dxfId="29" priority="34" operator="lessThan">
      <formula>1</formula>
    </cfRule>
  </conditionalFormatting>
  <conditionalFormatting sqref="V61">
    <cfRule type="cellIs" dxfId="28" priority="33" operator="lessThan">
      <formula>3</formula>
    </cfRule>
  </conditionalFormatting>
  <conditionalFormatting sqref="V61">
    <cfRule type="cellIs" dxfId="27" priority="32" operator="lessThan">
      <formula>3</formula>
    </cfRule>
  </conditionalFormatting>
  <conditionalFormatting sqref="V62:V69">
    <cfRule type="cellIs" dxfId="26" priority="31" operator="lessThan">
      <formula>1</formula>
    </cfRule>
  </conditionalFormatting>
  <conditionalFormatting sqref="V62:V69">
    <cfRule type="cellIs" dxfId="25" priority="30" operator="lessThan">
      <formula>3</formula>
    </cfRule>
  </conditionalFormatting>
  <conditionalFormatting sqref="Q63:R63">
    <cfRule type="cellIs" dxfId="24" priority="21" operator="lessThan">
      <formula>1</formula>
    </cfRule>
  </conditionalFormatting>
  <conditionalFormatting sqref="Q63:R63">
    <cfRule type="cellIs" dxfId="23" priority="20" operator="lessThan">
      <formula>1</formula>
    </cfRule>
  </conditionalFormatting>
  <conditionalFormatting sqref="V70">
    <cfRule type="cellIs" dxfId="22" priority="17" operator="lessThan">
      <formula>1</formula>
    </cfRule>
  </conditionalFormatting>
  <conditionalFormatting sqref="V70">
    <cfRule type="cellIs" dxfId="21" priority="16" operator="lessThan">
      <formula>3</formula>
    </cfRule>
  </conditionalFormatting>
  <conditionalFormatting sqref="Q70:U70">
    <cfRule type="cellIs" dxfId="20" priority="14" operator="lessThan">
      <formula>3</formula>
    </cfRule>
  </conditionalFormatting>
  <conditionalFormatting sqref="Q70:U70">
    <cfRule type="cellIs" dxfId="19" priority="15" operator="lessThan">
      <formula>1</formula>
    </cfRule>
  </conditionalFormatting>
  <conditionalFormatting sqref="Q62:T62">
    <cfRule type="cellIs" dxfId="18" priority="13" operator="lessThan">
      <formula>1</formula>
    </cfRule>
  </conditionalFormatting>
  <conditionalFormatting sqref="Q62:T62">
    <cfRule type="cellIs" dxfId="17" priority="12" operator="lessThan">
      <formula>1</formula>
    </cfRule>
  </conditionalFormatting>
  <conditionalFormatting sqref="Q64:R69">
    <cfRule type="cellIs" dxfId="16" priority="11" operator="lessThan">
      <formula>1</formula>
    </cfRule>
  </conditionalFormatting>
  <conditionalFormatting sqref="Q64:R69">
    <cfRule type="cellIs" dxfId="15" priority="10" operator="lessThan">
      <formula>1</formula>
    </cfRule>
  </conditionalFormatting>
  <conditionalFormatting sqref="S66:U66">
    <cfRule type="cellIs" dxfId="14" priority="9" operator="lessThan">
      <formula>1</formula>
    </cfRule>
  </conditionalFormatting>
  <conditionalFormatting sqref="S66:U66">
    <cfRule type="cellIs" dxfId="13" priority="8" operator="lessThan">
      <formula>1</formula>
    </cfRule>
  </conditionalFormatting>
  <conditionalFormatting sqref="S68:U68">
    <cfRule type="cellIs" dxfId="12" priority="7" operator="lessThan">
      <formula>1</formula>
    </cfRule>
  </conditionalFormatting>
  <conditionalFormatting sqref="S68:U68">
    <cfRule type="cellIs" dxfId="11" priority="6" operator="lessThan">
      <formula>1</formula>
    </cfRule>
  </conditionalFormatting>
  <conditionalFormatting sqref="Q76:R78">
    <cfRule type="cellIs" dxfId="10" priority="5" operator="lessThan">
      <formula>1</formula>
    </cfRule>
  </conditionalFormatting>
  <conditionalFormatting sqref="Q76:R78">
    <cfRule type="cellIs" dxfId="9" priority="4" operator="lessThan">
      <formula>1</formula>
    </cfRule>
  </conditionalFormatting>
  <conditionalFormatting sqref="Q81:R81">
    <cfRule type="cellIs" dxfId="8" priority="3" operator="lessThan">
      <formula>1</formula>
    </cfRule>
  </conditionalFormatting>
  <conditionalFormatting sqref="Q81:R81">
    <cfRule type="cellIs" dxfId="7" priority="2" operator="lessThan">
      <formula>1</formula>
    </cfRule>
  </conditionalFormatting>
  <conditionalFormatting sqref="D1:V1048576">
    <cfRule type="cellIs" dxfId="6" priority="1" operator="lessThan">
      <formula>3</formula>
    </cfRule>
  </conditionalFormatting>
  <hyperlinks>
    <hyperlink ref="B1" location="Indice!A1" display="Índice" xr:uid="{255D95A7-B11F-4370-B90E-D0328B89746B}"/>
  </hyperlinks>
  <pageMargins left="0.25" right="0.25" top="0.75" bottom="0.75" header="0.3" footer="0.3"/>
  <pageSetup paperSize="9" scale="61" orientation="landscape" r:id="rId1"/>
  <ignoredErrors>
    <ignoredError sqref="J11 J18 P18 J35 P35 J42 J50 J59 P59 J70 J83 P8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B1:Y47"/>
  <sheetViews>
    <sheetView showGridLines="0" zoomScale="90" zoomScaleNormal="90" workbookViewId="0">
      <selection activeCell="M39" sqref="M39"/>
    </sheetView>
  </sheetViews>
  <sheetFormatPr defaultRowHeight="15" x14ac:dyDescent="0.25"/>
  <cols>
    <col min="1" max="1" width="2.42578125" customWidth="1"/>
    <col min="2" max="2" width="6.28515625" customWidth="1"/>
    <col min="3" max="3" width="40.5703125" customWidth="1"/>
    <col min="4" max="4" width="11.5703125" bestFit="1" customWidth="1"/>
    <col min="5" max="24" width="11" customWidth="1"/>
  </cols>
  <sheetData>
    <row r="1" spans="2:25" ht="6.75" customHeight="1" x14ac:dyDescent="0.25"/>
    <row r="2" spans="2:25" ht="24.75" customHeight="1" x14ac:dyDescent="0.25">
      <c r="B2" s="589" t="s">
        <v>243</v>
      </c>
      <c r="D2" s="659" t="s">
        <v>273</v>
      </c>
      <c r="E2" s="659"/>
      <c r="F2" s="659"/>
      <c r="G2" s="659"/>
      <c r="H2" s="659"/>
      <c r="I2" s="659"/>
      <c r="J2" s="659"/>
      <c r="K2" s="659"/>
      <c r="L2" s="659"/>
      <c r="M2" s="659"/>
      <c r="N2" s="659"/>
      <c r="O2" s="659"/>
      <c r="P2" s="659"/>
      <c r="Q2" s="659"/>
      <c r="R2" s="659"/>
      <c r="S2" s="659"/>
      <c r="T2" s="659"/>
      <c r="U2" s="659"/>
      <c r="V2" s="659"/>
      <c r="W2" s="659"/>
      <c r="X2" s="659"/>
      <c r="Y2" s="659"/>
    </row>
    <row r="3" spans="2:25" ht="9" customHeight="1" thickBot="1" x14ac:dyDescent="0.3"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  <c r="T3" s="659"/>
      <c r="U3" s="659"/>
      <c r="V3" s="659"/>
      <c r="W3" s="659"/>
      <c r="X3" s="659"/>
      <c r="Y3" s="659"/>
    </row>
    <row r="4" spans="2:25" ht="15.75" thickTop="1" x14ac:dyDescent="0.25">
      <c r="B4" s="573"/>
      <c r="C4" s="675" t="s">
        <v>246</v>
      </c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574"/>
    </row>
    <row r="5" spans="2:25" x14ac:dyDescent="0.25">
      <c r="B5" s="575"/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35"/>
      <c r="S5" s="576"/>
    </row>
    <row r="6" spans="2:25" ht="15.75" thickBot="1" x14ac:dyDescent="0.3">
      <c r="B6" s="57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78"/>
    </row>
    <row r="7" spans="2:25" ht="19.5" customHeight="1" thickBot="1" x14ac:dyDescent="0.3">
      <c r="B7" s="577"/>
      <c r="C7" s="29" t="s">
        <v>77</v>
      </c>
      <c r="D7" s="702" t="str">
        <f>Indice!D5</f>
        <v>1º Ciclo</v>
      </c>
      <c r="E7" s="703"/>
      <c r="F7" s="704"/>
      <c r="G7" s="705" t="str">
        <f>Indice!D6</f>
        <v>2º Ciclo</v>
      </c>
      <c r="H7" s="706"/>
      <c r="I7" s="707"/>
      <c r="J7" s="690" t="str">
        <f>Indice!D7</f>
        <v>3º Ciclo</v>
      </c>
      <c r="K7" s="691"/>
      <c r="L7" s="692"/>
      <c r="M7" s="696" t="str">
        <f>Indice!D8</f>
        <v>Secundário Geral</v>
      </c>
      <c r="N7" s="697"/>
      <c r="O7" s="698"/>
      <c r="P7" s="693" t="str">
        <f>Indice!D9</f>
        <v>Secundário Profissional</v>
      </c>
      <c r="Q7" s="694"/>
      <c r="R7" s="695"/>
      <c r="S7" s="578"/>
      <c r="V7" s="25"/>
      <c r="W7" s="25"/>
      <c r="X7" s="25"/>
    </row>
    <row r="8" spans="2:25" s="2" customFormat="1" ht="16.5" customHeight="1" thickBot="1" x14ac:dyDescent="0.3">
      <c r="B8" s="579"/>
      <c r="C8" s="493" t="s">
        <v>0</v>
      </c>
      <c r="D8" s="113" t="s">
        <v>244</v>
      </c>
      <c r="E8" s="114" t="s">
        <v>245</v>
      </c>
      <c r="F8" s="115" t="s">
        <v>37</v>
      </c>
      <c r="G8" s="113" t="s">
        <v>244</v>
      </c>
      <c r="H8" s="114" t="s">
        <v>245</v>
      </c>
      <c r="I8" s="115" t="s">
        <v>37</v>
      </c>
      <c r="J8" s="113" t="s">
        <v>244</v>
      </c>
      <c r="K8" s="114" t="s">
        <v>245</v>
      </c>
      <c r="L8" s="115" t="s">
        <v>37</v>
      </c>
      <c r="M8" s="113" t="s">
        <v>244</v>
      </c>
      <c r="N8" s="114" t="s">
        <v>245</v>
      </c>
      <c r="O8" s="115" t="s">
        <v>37</v>
      </c>
      <c r="P8" s="113" t="s">
        <v>244</v>
      </c>
      <c r="Q8" s="114" t="s">
        <v>245</v>
      </c>
      <c r="R8" s="115" t="s">
        <v>37</v>
      </c>
      <c r="S8" s="580"/>
    </row>
    <row r="9" spans="2:25" ht="15" customHeight="1" x14ac:dyDescent="0.25">
      <c r="B9" s="577"/>
      <c r="C9" s="492" t="s">
        <v>1</v>
      </c>
      <c r="D9" s="512">
        <f>'Taxas de participação'!D8</f>
        <v>6</v>
      </c>
      <c r="E9" s="513">
        <f>'Taxas de participação'!E8</f>
        <v>8</v>
      </c>
      <c r="F9" s="514">
        <f>'Taxas de participação'!F8</f>
        <v>1.33</v>
      </c>
      <c r="G9" s="512">
        <f>'Taxas de participação'!G8</f>
        <v>5</v>
      </c>
      <c r="H9" s="513">
        <f>'Taxas de participação'!H8</f>
        <v>4</v>
      </c>
      <c r="I9" s="514">
        <f>'Taxas de participação'!I8</f>
        <v>0.8</v>
      </c>
      <c r="J9" s="512">
        <f>'Taxas de participação'!J8</f>
        <v>5</v>
      </c>
      <c r="K9" s="513">
        <f>'Taxas de participação'!K8</f>
        <v>5</v>
      </c>
      <c r="L9" s="514">
        <f>'Taxas de participação'!L8</f>
        <v>1</v>
      </c>
      <c r="M9" s="512">
        <f>'Taxas de participação'!M8</f>
        <v>0</v>
      </c>
      <c r="N9" s="513">
        <f>'Taxas de participação'!N8</f>
        <v>0</v>
      </c>
      <c r="O9" s="514">
        <f>'Taxas de participação'!O8</f>
        <v>0</v>
      </c>
      <c r="P9" s="512">
        <f>'Taxas de participação'!P8</f>
        <v>0</v>
      </c>
      <c r="Q9" s="513">
        <f>'Taxas de participação'!Q8</f>
        <v>0</v>
      </c>
      <c r="R9" s="514">
        <f>'Taxas de participação'!R8</f>
        <v>0</v>
      </c>
      <c r="S9" s="578"/>
      <c r="V9" s="12"/>
      <c r="W9" s="12"/>
    </row>
    <row r="10" spans="2:25" ht="15" customHeight="1" x14ac:dyDescent="0.25">
      <c r="B10" s="577"/>
      <c r="C10" s="180" t="s">
        <v>2</v>
      </c>
      <c r="D10" s="515">
        <f>'Taxas de participação'!D9</f>
        <v>22</v>
      </c>
      <c r="E10" s="516">
        <f>'Taxas de participação'!E9</f>
        <v>22</v>
      </c>
      <c r="F10" s="517">
        <f>'Taxas de participação'!F9</f>
        <v>1</v>
      </c>
      <c r="G10" s="515">
        <f>'Taxas de participação'!G9</f>
        <v>22</v>
      </c>
      <c r="H10" s="516">
        <f>'Taxas de participação'!H9</f>
        <v>23</v>
      </c>
      <c r="I10" s="517">
        <f>'Taxas de participação'!I9</f>
        <v>1.05</v>
      </c>
      <c r="J10" s="515">
        <f>'Taxas de participação'!J9</f>
        <v>29</v>
      </c>
      <c r="K10" s="516">
        <f>'Taxas de participação'!K9</f>
        <v>26</v>
      </c>
      <c r="L10" s="517">
        <f>'Taxas de participação'!L9</f>
        <v>0.9</v>
      </c>
      <c r="M10" s="515">
        <f>'Taxas de participação'!M9</f>
        <v>0</v>
      </c>
      <c r="N10" s="516">
        <f>'Taxas de participação'!N9</f>
        <v>0</v>
      </c>
      <c r="O10" s="517">
        <f>'Taxas de participação'!O9</f>
        <v>0</v>
      </c>
      <c r="P10" s="515">
        <f>'Taxas de participação'!P9</f>
        <v>0</v>
      </c>
      <c r="Q10" s="516">
        <f>'Taxas de participação'!Q9</f>
        <v>0</v>
      </c>
      <c r="R10" s="517">
        <f>'Taxas de participação'!R9</f>
        <v>0</v>
      </c>
      <c r="S10" s="578"/>
      <c r="V10" s="12"/>
      <c r="W10" s="12"/>
    </row>
    <row r="11" spans="2:25" ht="15" customHeight="1" thickBot="1" x14ac:dyDescent="0.3">
      <c r="B11" s="577"/>
      <c r="C11" s="181" t="s">
        <v>3</v>
      </c>
      <c r="D11" s="518">
        <f>'Taxas de participação'!D10</f>
        <v>64</v>
      </c>
      <c r="E11" s="519">
        <f>'Taxas de participação'!E10</f>
        <v>68</v>
      </c>
      <c r="F11" s="520">
        <f>'Taxas de participação'!F10</f>
        <v>1.06</v>
      </c>
      <c r="G11" s="518">
        <f>'Taxas de participação'!G10</f>
        <v>85</v>
      </c>
      <c r="H11" s="519">
        <f>'Taxas de participação'!H10</f>
        <v>117</v>
      </c>
      <c r="I11" s="520">
        <f>'Taxas de participação'!I10</f>
        <v>1.38</v>
      </c>
      <c r="J11" s="518">
        <f>'Taxas de participação'!J10</f>
        <v>118</v>
      </c>
      <c r="K11" s="519">
        <f>'Taxas de participação'!K10</f>
        <v>200</v>
      </c>
      <c r="L11" s="520">
        <f>'Taxas de participação'!L10</f>
        <v>1.7</v>
      </c>
      <c r="M11" s="518">
        <f>'Taxas de participação'!M10</f>
        <v>0</v>
      </c>
      <c r="N11" s="519">
        <f>'Taxas de participação'!N10</f>
        <v>0</v>
      </c>
      <c r="O11" s="520">
        <f>'Taxas de participação'!O10</f>
        <v>0</v>
      </c>
      <c r="P11" s="518">
        <f>'Taxas de participação'!P10</f>
        <v>0</v>
      </c>
      <c r="Q11" s="519">
        <f>'Taxas de participação'!Q10</f>
        <v>0</v>
      </c>
      <c r="R11" s="520">
        <f>'Taxas de participação'!R10</f>
        <v>0</v>
      </c>
      <c r="S11" s="578"/>
      <c r="V11" s="12"/>
      <c r="W11" s="12"/>
    </row>
    <row r="12" spans="2:25" ht="15" customHeight="1" thickBot="1" x14ac:dyDescent="0.3">
      <c r="B12" s="581"/>
      <c r="C12" s="582"/>
      <c r="D12" s="582"/>
      <c r="E12" s="583"/>
      <c r="F12" s="583"/>
      <c r="G12" s="584"/>
      <c r="H12" s="585"/>
      <c r="I12" s="583"/>
      <c r="J12" s="583"/>
      <c r="K12" s="585"/>
      <c r="L12" s="585"/>
      <c r="M12" s="583"/>
      <c r="N12" s="583"/>
      <c r="O12" s="585"/>
      <c r="P12" s="585"/>
      <c r="Q12" s="585"/>
      <c r="R12" s="586"/>
      <c r="S12" s="587"/>
    </row>
    <row r="13" spans="2:25" ht="15" customHeight="1" thickTop="1" thickBot="1" x14ac:dyDescent="0.3">
      <c r="C13" s="26"/>
      <c r="D13" s="26"/>
      <c r="E13" s="10"/>
      <c r="F13" s="10"/>
      <c r="G13" s="11"/>
      <c r="H13" s="12"/>
      <c r="I13" s="10"/>
      <c r="J13" s="10"/>
      <c r="K13" s="12"/>
      <c r="L13" s="12"/>
      <c r="M13" s="10"/>
      <c r="N13" s="10"/>
      <c r="O13" s="12"/>
      <c r="P13" s="12"/>
      <c r="Q13" s="12"/>
    </row>
    <row r="14" spans="2:25" ht="15" customHeight="1" thickTop="1" x14ac:dyDescent="0.25">
      <c r="B14" s="544"/>
      <c r="C14" s="673" t="s">
        <v>274</v>
      </c>
      <c r="D14" s="673"/>
      <c r="E14" s="673"/>
      <c r="F14" s="673"/>
      <c r="G14" s="673"/>
      <c r="H14" s="673"/>
      <c r="I14" s="673"/>
      <c r="J14" s="673"/>
      <c r="K14" s="673"/>
      <c r="L14" s="673"/>
      <c r="M14" s="673"/>
      <c r="N14" s="673"/>
      <c r="O14" s="673"/>
      <c r="P14" s="673"/>
      <c r="Q14" s="673"/>
      <c r="R14" s="673"/>
      <c r="S14" s="673"/>
      <c r="T14" s="673"/>
      <c r="U14" s="673"/>
      <c r="V14" s="673"/>
      <c r="W14" s="673"/>
      <c r="X14" s="673"/>
      <c r="Y14" s="546"/>
    </row>
    <row r="15" spans="2:25" ht="15" customHeight="1" x14ac:dyDescent="0.25">
      <c r="B15" s="545"/>
      <c r="C15" s="674"/>
      <c r="D15" s="674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674"/>
      <c r="S15" s="674"/>
      <c r="T15" s="674"/>
      <c r="U15" s="674"/>
      <c r="V15" s="674"/>
      <c r="W15" s="674"/>
      <c r="X15" s="674"/>
      <c r="Y15" s="547"/>
    </row>
    <row r="16" spans="2:25" ht="4.5" customHeight="1" thickBot="1" x14ac:dyDescent="0.3">
      <c r="B16" s="5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529"/>
    </row>
    <row r="17" spans="2:25" s="2" customFormat="1" ht="21" customHeight="1" thickBot="1" x14ac:dyDescent="0.3">
      <c r="B17" s="548"/>
      <c r="D17" s="29"/>
      <c r="E17" s="708" t="str">
        <f>$D$7</f>
        <v>1º Ciclo</v>
      </c>
      <c r="F17" s="709"/>
      <c r="G17" s="709"/>
      <c r="H17" s="709"/>
      <c r="I17" s="710" t="str">
        <f>$G$7</f>
        <v>2º Ciclo</v>
      </c>
      <c r="J17" s="711"/>
      <c r="K17" s="711"/>
      <c r="L17" s="712"/>
      <c r="M17" s="713" t="str">
        <f>$J$7</f>
        <v>3º Ciclo</v>
      </c>
      <c r="N17" s="714"/>
      <c r="O17" s="714"/>
      <c r="P17" s="715"/>
      <c r="Q17" s="699" t="str">
        <f>$M$7</f>
        <v>Secundário Geral</v>
      </c>
      <c r="R17" s="700"/>
      <c r="S17" s="700"/>
      <c r="T17" s="701"/>
      <c r="U17" s="687" t="str">
        <f>$P$7</f>
        <v>Secundário Profissional</v>
      </c>
      <c r="V17" s="688"/>
      <c r="W17" s="688"/>
      <c r="X17" s="689"/>
      <c r="Y17" s="549"/>
    </row>
    <row r="18" spans="2:25" s="15" customFormat="1" ht="32.25" customHeight="1" thickBot="1" x14ac:dyDescent="0.25">
      <c r="B18" s="566"/>
      <c r="C18" s="493" t="s">
        <v>4</v>
      </c>
      <c r="D18" s="283" t="s">
        <v>43</v>
      </c>
      <c r="E18" s="504" t="s">
        <v>1</v>
      </c>
      <c r="F18" s="505" t="s">
        <v>2</v>
      </c>
      <c r="G18" s="506" t="s">
        <v>3</v>
      </c>
      <c r="H18" s="507" t="s">
        <v>5</v>
      </c>
      <c r="I18" s="504" t="s">
        <v>1</v>
      </c>
      <c r="J18" s="505" t="s">
        <v>2</v>
      </c>
      <c r="K18" s="506" t="s">
        <v>3</v>
      </c>
      <c r="L18" s="508" t="s">
        <v>5</v>
      </c>
      <c r="M18" s="504" t="s">
        <v>1</v>
      </c>
      <c r="N18" s="505" t="s">
        <v>2</v>
      </c>
      <c r="O18" s="506" t="s">
        <v>3</v>
      </c>
      <c r="P18" s="509" t="s">
        <v>5</v>
      </c>
      <c r="Q18" s="504" t="s">
        <v>1</v>
      </c>
      <c r="R18" s="505" t="s">
        <v>2</v>
      </c>
      <c r="S18" s="506" t="s">
        <v>3</v>
      </c>
      <c r="T18" s="510" t="s">
        <v>5</v>
      </c>
      <c r="U18" s="504" t="s">
        <v>1</v>
      </c>
      <c r="V18" s="505" t="s">
        <v>2</v>
      </c>
      <c r="W18" s="506" t="s">
        <v>3</v>
      </c>
      <c r="X18" s="511" t="s">
        <v>5</v>
      </c>
      <c r="Y18" s="567"/>
    </row>
    <row r="19" spans="2:25" x14ac:dyDescent="0.25">
      <c r="B19" s="528"/>
      <c r="C19" s="494" t="s">
        <v>88</v>
      </c>
      <c r="D19" s="280">
        <f>IF(SUM(E19:G19,I19:K19,M19:O19,Q19:S19,U19:W19)&gt;0,AVERAGE(E19:G19,I19:K19,M19:O19,Q19:S19,U19:W19),"")</f>
        <v>3.3933333333333331</v>
      </c>
      <c r="E19" s="123">
        <f>'Médias por Questão e Nivel Ens.'!E12</f>
        <v>3.2600000000000002</v>
      </c>
      <c r="F19" s="124">
        <f>'Médias por Questão e Nivel Ens.'!F12</f>
        <v>3.38</v>
      </c>
      <c r="G19" s="298"/>
      <c r="H19" s="498">
        <f>'Médias por Questão e Nivel Ens.'!H12</f>
        <v>3.3200000000000003</v>
      </c>
      <c r="I19" s="123">
        <f>'Médias por Questão e Nivel Ens.'!I12</f>
        <v>2.92</v>
      </c>
      <c r="J19" s="124">
        <f>'Médias por Questão e Nivel Ens.'!J12</f>
        <v>3.7600000000000002</v>
      </c>
      <c r="K19" s="298"/>
      <c r="L19" s="499">
        <f>'Médias por Questão e Nivel Ens.'!L12</f>
        <v>3.34</v>
      </c>
      <c r="M19" s="123">
        <f>'Médias por Questão e Nivel Ens.'!M12</f>
        <v>3.5199999999999996</v>
      </c>
      <c r="N19" s="124">
        <f>'Médias por Questão e Nivel Ens.'!N12</f>
        <v>3.5199999999999996</v>
      </c>
      <c r="O19" s="298"/>
      <c r="P19" s="500">
        <f>'Médias por Questão e Nivel Ens.'!P12</f>
        <v>3.5200000000000005</v>
      </c>
      <c r="Q19" s="123" t="str">
        <f>'Médias por Questão e Nivel Ens.'!Q12</f>
        <v/>
      </c>
      <c r="R19" s="124" t="str">
        <f>'Médias por Questão e Nivel Ens.'!R12</f>
        <v/>
      </c>
      <c r="S19" s="298"/>
      <c r="T19" s="501" t="str">
        <f>'Médias por Questão e Nivel Ens.'!T12</f>
        <v/>
      </c>
      <c r="U19" s="123" t="str">
        <f>'Médias por Questão e Nivel Ens.'!U12</f>
        <v/>
      </c>
      <c r="V19" s="124" t="str">
        <f>'Médias por Questão e Nivel Ens.'!V12</f>
        <v/>
      </c>
      <c r="W19" s="298"/>
      <c r="X19" s="502" t="str">
        <f>'Médias por Questão e Nivel Ens.'!X12</f>
        <v/>
      </c>
      <c r="Y19" s="529"/>
    </row>
    <row r="20" spans="2:25" x14ac:dyDescent="0.25">
      <c r="B20" s="528"/>
      <c r="C20" s="9" t="s">
        <v>87</v>
      </c>
      <c r="D20" s="281">
        <f t="shared" ref="D20:D26" si="0">IF(SUM(E20:G20,I20:K20,M20:O20,Q20:S20,U20:W20)&gt;0,AVERAGE(E20:G20,I20:K20,M20:O20,Q20:S20,U20:W20),"")</f>
        <v>3.5222222222222226</v>
      </c>
      <c r="E20" s="49">
        <f>'Médias por Questão e Nivel Ens.'!E19</f>
        <v>3.4666666666666668</v>
      </c>
      <c r="F20" s="50">
        <f>'Médias por Questão e Nivel Ens.'!F19</f>
        <v>3.2000000000000006</v>
      </c>
      <c r="G20" s="50">
        <f>'Médias por Questão e Nivel Ens.'!G19</f>
        <v>4.4000000000000004</v>
      </c>
      <c r="H20" s="292">
        <f>'Médias por Questão e Nivel Ens.'!H19</f>
        <v>3.4857142857142862</v>
      </c>
      <c r="I20" s="49">
        <f>'Médias por Questão e Nivel Ens.'!I19</f>
        <v>2.8666666666666667</v>
      </c>
      <c r="J20" s="50">
        <f>'Médias por Questão e Nivel Ens.'!J19</f>
        <v>3.4666666666666663</v>
      </c>
      <c r="K20" s="50">
        <f>'Médias por Questão e Nivel Ens.'!K19</f>
        <v>4</v>
      </c>
      <c r="L20" s="284">
        <f>'Médias por Questão e Nivel Ens.'!L19</f>
        <v>3.2857142857142856</v>
      </c>
      <c r="M20" s="49">
        <f>'Médias por Questão e Nivel Ens.'!M19</f>
        <v>3.5333333333333332</v>
      </c>
      <c r="N20" s="50">
        <f>'Médias por Questão e Nivel Ens.'!N19</f>
        <v>3.3666666666666671</v>
      </c>
      <c r="O20" s="50">
        <f>'Médias por Questão e Nivel Ens.'!O19</f>
        <v>3.4</v>
      </c>
      <c r="P20" s="286">
        <f>'Médias por Questão e Nivel Ens.'!P19</f>
        <v>3.4428571428571431</v>
      </c>
      <c r="Q20" s="49" t="str">
        <f>'Médias por Questão e Nivel Ens.'!Q19</f>
        <v/>
      </c>
      <c r="R20" s="50" t="str">
        <f>'Médias por Questão e Nivel Ens.'!R19</f>
        <v/>
      </c>
      <c r="S20" s="50" t="str">
        <f>'Médias por Questão e Nivel Ens.'!S19</f>
        <v/>
      </c>
      <c r="T20" s="288" t="str">
        <f>'Médias por Questão e Nivel Ens.'!T19</f>
        <v/>
      </c>
      <c r="U20" s="49" t="str">
        <f>'Médias por Questão e Nivel Ens.'!U19</f>
        <v/>
      </c>
      <c r="V20" s="50" t="str">
        <f>'Médias por Questão e Nivel Ens.'!V19</f>
        <v/>
      </c>
      <c r="W20" s="50" t="str">
        <f>'Médias por Questão e Nivel Ens.'!W19</f>
        <v/>
      </c>
      <c r="X20" s="290" t="str">
        <f>'Médias por Questão e Nivel Ens.'!X19</f>
        <v/>
      </c>
      <c r="Y20" s="529"/>
    </row>
    <row r="21" spans="2:25" x14ac:dyDescent="0.25">
      <c r="B21" s="528"/>
      <c r="C21" s="9" t="s">
        <v>106</v>
      </c>
      <c r="D21" s="281">
        <f t="shared" si="0"/>
        <v>3.1438271604938266</v>
      </c>
      <c r="E21" s="49">
        <f>'Médias por Questão e Nivel Ens.'!E36</f>
        <v>2.5888888888888886</v>
      </c>
      <c r="F21" s="50">
        <f>'Médias por Questão e Nivel Ens.'!F36</f>
        <v>2.5999999999999996</v>
      </c>
      <c r="G21" s="50">
        <f>'Médias por Questão e Nivel Ens.'!G36</f>
        <v>3.1</v>
      </c>
      <c r="H21" s="292">
        <f>'Médias por Questão e Nivel Ens.'!H36</f>
        <v>2.6666666666666665</v>
      </c>
      <c r="I21" s="49">
        <f>'Médias por Questão e Nivel Ens.'!I36</f>
        <v>2.7777777777777777</v>
      </c>
      <c r="J21" s="50">
        <f>'Médias por Questão e Nivel Ens.'!J36</f>
        <v>3.5555555555555554</v>
      </c>
      <c r="K21" s="50">
        <f>'Médias por Questão e Nivel Ens.'!K36</f>
        <v>3.8666666666666671</v>
      </c>
      <c r="L21" s="284">
        <f>'Médias por Questão e Nivel Ens.'!L36</f>
        <v>3.2666666666666666</v>
      </c>
      <c r="M21" s="49">
        <f>'Médias por Questão e Nivel Ens.'!M36</f>
        <v>3.1555555555555554</v>
      </c>
      <c r="N21" s="50">
        <f>'Médias por Questão e Nivel Ens.'!N36</f>
        <v>3.2</v>
      </c>
      <c r="O21" s="50">
        <f>'Médias por Questão e Nivel Ens.'!O36</f>
        <v>3.4499999999999997</v>
      </c>
      <c r="P21" s="286">
        <f>'Médias por Questão e Nivel Ens.'!P36</f>
        <v>3.2272727272727266</v>
      </c>
      <c r="Q21" s="49" t="str">
        <f>'Médias por Questão e Nivel Ens.'!Q36</f>
        <v/>
      </c>
      <c r="R21" s="50" t="str">
        <f>'Médias por Questão e Nivel Ens.'!R36</f>
        <v/>
      </c>
      <c r="S21" s="50" t="str">
        <f>'Médias por Questão e Nivel Ens.'!S36</f>
        <v/>
      </c>
      <c r="T21" s="288" t="str">
        <f>'Médias por Questão e Nivel Ens.'!T36</f>
        <v/>
      </c>
      <c r="U21" s="49" t="str">
        <f>'Médias por Questão e Nivel Ens.'!U36</f>
        <v/>
      </c>
      <c r="V21" s="50" t="str">
        <f>'Médias por Questão e Nivel Ens.'!V36</f>
        <v/>
      </c>
      <c r="W21" s="50" t="str">
        <f>'Médias por Questão e Nivel Ens.'!W36</f>
        <v/>
      </c>
      <c r="X21" s="290" t="str">
        <f>'Médias por Questão e Nivel Ens.'!X36</f>
        <v/>
      </c>
      <c r="Y21" s="529"/>
    </row>
    <row r="22" spans="2:25" x14ac:dyDescent="0.25">
      <c r="B22" s="528"/>
      <c r="C22" s="9" t="s">
        <v>128</v>
      </c>
      <c r="D22" s="281">
        <f t="shared" si="0"/>
        <v>3.6722222222222225</v>
      </c>
      <c r="E22" s="49">
        <f>'Médias por Questão e Nivel Ens.'!E43</f>
        <v>3.6333333333333329</v>
      </c>
      <c r="F22" s="50">
        <f>'Médias por Questão e Nivel Ens.'!F43</f>
        <v>3.5</v>
      </c>
      <c r="G22" s="294"/>
      <c r="H22" s="292">
        <f>'Médias por Questão e Nivel Ens.'!H43</f>
        <v>3.5666666666666664</v>
      </c>
      <c r="I22" s="49">
        <f>'Médias por Questão e Nivel Ens.'!I43</f>
        <v>3.4333333333333336</v>
      </c>
      <c r="J22" s="50">
        <f>'Médias por Questão e Nivel Ens.'!J43</f>
        <v>3.8333333333333335</v>
      </c>
      <c r="K22" s="294"/>
      <c r="L22" s="284">
        <f>'Médias por Questão e Nivel Ens.'!L43</f>
        <v>3.6333333333333329</v>
      </c>
      <c r="M22" s="49">
        <f>'Médias por Questão e Nivel Ens.'!M43</f>
        <v>4.0666666666666673</v>
      </c>
      <c r="N22" s="50">
        <f>'Médias por Questão e Nivel Ens.'!N43</f>
        <v>3.5666666666666664</v>
      </c>
      <c r="O22" s="294"/>
      <c r="P22" s="286">
        <f>'Médias por Questão e Nivel Ens.'!P43</f>
        <v>3.8166666666666664</v>
      </c>
      <c r="Q22" s="49" t="str">
        <f>'Médias por Questão e Nivel Ens.'!Q43</f>
        <v/>
      </c>
      <c r="R22" s="50" t="str">
        <f>'Médias por Questão e Nivel Ens.'!R43</f>
        <v/>
      </c>
      <c r="S22" s="294"/>
      <c r="T22" s="288" t="str">
        <f>'Médias por Questão e Nivel Ens.'!T43</f>
        <v/>
      </c>
      <c r="U22" s="49" t="str">
        <f>'Médias por Questão e Nivel Ens.'!U43</f>
        <v/>
      </c>
      <c r="V22" s="50" t="str">
        <f>'Médias por Questão e Nivel Ens.'!V43</f>
        <v/>
      </c>
      <c r="W22" s="294"/>
      <c r="X22" s="290" t="str">
        <f>'Médias por Questão e Nivel Ens.'!X43</f>
        <v/>
      </c>
      <c r="Y22" s="529"/>
    </row>
    <row r="23" spans="2:25" x14ac:dyDescent="0.25">
      <c r="B23" s="528"/>
      <c r="C23" s="9" t="s">
        <v>287</v>
      </c>
      <c r="D23" s="281">
        <f t="shared" si="0"/>
        <v>3.9314285714285715</v>
      </c>
      <c r="E23" s="49">
        <f>'Médias por Questão e Nivel Ens.'!E51</f>
        <v>3.84</v>
      </c>
      <c r="F23" s="50">
        <f>'Médias por Questão e Nivel Ens.'!F51</f>
        <v>3.8600000000000003</v>
      </c>
      <c r="G23" s="294"/>
      <c r="H23" s="292">
        <f>'Médias por Questão e Nivel Ens.'!H51</f>
        <v>3.8499999999999992</v>
      </c>
      <c r="I23" s="49">
        <f>'Médias por Questão e Nivel Ens.'!I51</f>
        <v>3.7800000000000002</v>
      </c>
      <c r="J23" s="50">
        <f>'Médias por Questão e Nivel Ens.'!J51</f>
        <v>4.0600000000000005</v>
      </c>
      <c r="K23" s="294"/>
      <c r="L23" s="284">
        <f>'Médias por Questão e Nivel Ens.'!L51</f>
        <v>3.9200000000000004</v>
      </c>
      <c r="M23" s="49">
        <f>'Médias por Questão e Nivel Ens.'!M51</f>
        <v>4</v>
      </c>
      <c r="N23" s="50">
        <f>'Médias por Questão e Nivel Ens.'!N51</f>
        <v>3.7800000000000002</v>
      </c>
      <c r="O23" s="50">
        <f>'Médias por Questão e Nivel Ens.'!O51</f>
        <v>4.2</v>
      </c>
      <c r="P23" s="286">
        <f>'Médias por Questão e Nivel Ens.'!P51</f>
        <v>3.9181818181818184</v>
      </c>
      <c r="Q23" s="49" t="str">
        <f>'Médias por Questão e Nivel Ens.'!Q51</f>
        <v/>
      </c>
      <c r="R23" s="50" t="str">
        <f>'Médias por Questão e Nivel Ens.'!R51</f>
        <v/>
      </c>
      <c r="S23" s="50" t="str">
        <f>'Médias por Questão e Nivel Ens.'!S51</f>
        <v/>
      </c>
      <c r="T23" s="288" t="str">
        <f>'Médias por Questão e Nivel Ens.'!T51</f>
        <v/>
      </c>
      <c r="U23" s="49" t="str">
        <f>'Médias por Questão e Nivel Ens.'!U51</f>
        <v/>
      </c>
      <c r="V23" s="50" t="str">
        <f>'Médias por Questão e Nivel Ens.'!V51</f>
        <v/>
      </c>
      <c r="W23" s="50" t="str">
        <f>'Médias por Questão e Nivel Ens.'!W51</f>
        <v/>
      </c>
      <c r="X23" s="290" t="str">
        <f>'Médias por Questão e Nivel Ens.'!X51</f>
        <v/>
      </c>
      <c r="Y23" s="529"/>
    </row>
    <row r="24" spans="2:25" x14ac:dyDescent="0.25">
      <c r="B24" s="528"/>
      <c r="C24" s="9" t="s">
        <v>289</v>
      </c>
      <c r="D24" s="281">
        <f t="shared" si="0"/>
        <v>3.5837037037037032</v>
      </c>
      <c r="E24" s="49">
        <f>'Médias por Questão e Nivel Ens.'!E60</f>
        <v>3.5800000000000005</v>
      </c>
      <c r="F24" s="50">
        <f>'Médias por Questão e Nivel Ens.'!F60</f>
        <v>3.5599999999999996</v>
      </c>
      <c r="G24" s="50">
        <f>'Médias por Questão e Nivel Ens.'!G60</f>
        <v>3.9333333333333336</v>
      </c>
      <c r="H24" s="292">
        <f>'Médias por Questão e Nivel Ens.'!H60</f>
        <v>3.6538461538461542</v>
      </c>
      <c r="I24" s="49">
        <f>'Médias por Questão e Nivel Ens.'!I60</f>
        <v>3.22</v>
      </c>
      <c r="J24" s="50">
        <f>'Médias por Questão e Nivel Ens.'!J60</f>
        <v>3.62</v>
      </c>
      <c r="K24" s="50">
        <f>'Médias por Questão e Nivel Ens.'!K60</f>
        <v>3.6999999999999997</v>
      </c>
      <c r="L24" s="284">
        <f>'Médias por Questão e Nivel Ens.'!L60</f>
        <v>3.4846153846153851</v>
      </c>
      <c r="M24" s="49">
        <f>'Médias por Questão e Nivel Ens.'!M60</f>
        <v>3.5200000000000005</v>
      </c>
      <c r="N24" s="50">
        <f>'Médias por Questão e Nivel Ens.'!N60</f>
        <v>3.4199999999999995</v>
      </c>
      <c r="O24" s="50">
        <f>'Médias por Questão e Nivel Ens.'!O60</f>
        <v>3.7</v>
      </c>
      <c r="P24" s="286">
        <f>'Médias por Questão e Nivel Ens.'!P60</f>
        <v>3.5466666666666673</v>
      </c>
      <c r="Q24" s="49" t="str">
        <f>'Médias por Questão e Nivel Ens.'!Q60</f>
        <v/>
      </c>
      <c r="R24" s="50" t="str">
        <f>'Médias por Questão e Nivel Ens.'!R60</f>
        <v/>
      </c>
      <c r="S24" s="50" t="str">
        <f>'Médias por Questão e Nivel Ens.'!S60</f>
        <v/>
      </c>
      <c r="T24" s="288" t="str">
        <f>'Médias por Questão e Nivel Ens.'!T60</f>
        <v/>
      </c>
      <c r="U24" s="49" t="str">
        <f>'Médias por Questão e Nivel Ens.'!U60</f>
        <v/>
      </c>
      <c r="V24" s="50" t="str">
        <f>'Médias por Questão e Nivel Ens.'!V60</f>
        <v/>
      </c>
      <c r="W24" s="50" t="str">
        <f>'Médias por Questão e Nivel Ens.'!W60</f>
        <v/>
      </c>
      <c r="X24" s="290" t="str">
        <f>'Médias por Questão e Nivel Ens.'!X60</f>
        <v/>
      </c>
      <c r="Y24" s="529"/>
    </row>
    <row r="25" spans="2:25" x14ac:dyDescent="0.25">
      <c r="B25" s="528"/>
      <c r="C25" s="9" t="s">
        <v>290</v>
      </c>
      <c r="D25" s="281">
        <f t="shared" si="0"/>
        <v>3.2226190476190473</v>
      </c>
      <c r="E25" s="49">
        <f>'Médias por Questão e Nivel Ens.'!E71</f>
        <v>3.5166666666666671</v>
      </c>
      <c r="F25" s="50">
        <f>'Médias por Questão e Nivel Ens.'!F71</f>
        <v>3.15</v>
      </c>
      <c r="G25" s="294"/>
      <c r="H25" s="292">
        <f>'Médias por Questão e Nivel Ens.'!H71</f>
        <v>3.3333333333333335</v>
      </c>
      <c r="I25" s="49">
        <f>'Médias por Questão e Nivel Ens.'!I71</f>
        <v>3.1</v>
      </c>
      <c r="J25" s="50">
        <f>'Médias por Questão e Nivel Ens.'!J71</f>
        <v>3.7166666666666668</v>
      </c>
      <c r="K25" s="294"/>
      <c r="L25" s="284">
        <f>'Médias por Questão e Nivel Ens.'!L71</f>
        <v>3.4083333333333332</v>
      </c>
      <c r="M25" s="49">
        <f>'Médias por Questão e Nivel Ens.'!M71</f>
        <v>2.8333333333333335</v>
      </c>
      <c r="N25" s="50">
        <f>'Médias por Questão e Nivel Ens.'!N71</f>
        <v>2.9666666666666668</v>
      </c>
      <c r="O25" s="50">
        <f>'Médias por Questão e Nivel Ens.'!O71</f>
        <v>3.2749999999999999</v>
      </c>
      <c r="P25" s="286">
        <f>'Médias por Questão e Nivel Ens.'!P71</f>
        <v>2.9937499999999995</v>
      </c>
      <c r="Q25" s="49" t="str">
        <f>'Médias por Questão e Nivel Ens.'!Q71</f>
        <v/>
      </c>
      <c r="R25" s="50" t="str">
        <f>'Médias por Questão e Nivel Ens.'!R71</f>
        <v/>
      </c>
      <c r="S25" s="50" t="str">
        <f>'Médias por Questão e Nivel Ens.'!S71</f>
        <v/>
      </c>
      <c r="T25" s="288" t="str">
        <f>'Médias por Questão e Nivel Ens.'!T71</f>
        <v/>
      </c>
      <c r="U25" s="49" t="str">
        <f>'Médias por Questão e Nivel Ens.'!U71</f>
        <v/>
      </c>
      <c r="V25" s="50" t="str">
        <f>'Médias por Questão e Nivel Ens.'!V71</f>
        <v/>
      </c>
      <c r="W25" s="50" t="str">
        <f>'Médias por Questão e Nivel Ens.'!W71</f>
        <v/>
      </c>
      <c r="X25" s="290" t="str">
        <f>'Médias por Questão e Nivel Ens.'!X71</f>
        <v/>
      </c>
      <c r="Y25" s="529"/>
    </row>
    <row r="26" spans="2:25" ht="15.75" thickBot="1" x14ac:dyDescent="0.3">
      <c r="B26" s="528"/>
      <c r="C26" s="8" t="s">
        <v>178</v>
      </c>
      <c r="D26" s="282">
        <f t="shared" si="0"/>
        <v>3.8619047619047624</v>
      </c>
      <c r="E26" s="51">
        <f>'Médias por Questão e Nivel Ens.'!E84</f>
        <v>3.5142857142857147</v>
      </c>
      <c r="F26" s="52">
        <f>'Médias por Questão e Nivel Ens.'!F84</f>
        <v>3.5571428571428569</v>
      </c>
      <c r="G26" s="52">
        <f>'Médias por Questão e Nivel Ens.'!G84</f>
        <v>4.4249999999999998</v>
      </c>
      <c r="H26" s="293">
        <f>'Médias por Questão e Nivel Ens.'!H84</f>
        <v>3.7333333333333325</v>
      </c>
      <c r="I26" s="51">
        <f>'Médias por Questão e Nivel Ens.'!I84</f>
        <v>3.8000000000000003</v>
      </c>
      <c r="J26" s="52">
        <f>'Médias por Questão e Nivel Ens.'!J84</f>
        <v>3.9857142857142862</v>
      </c>
      <c r="K26" s="52">
        <f>'Médias por Questão e Nivel Ens.'!K84</f>
        <v>4.1749999999999998</v>
      </c>
      <c r="L26" s="285">
        <f>'Médias por Questão e Nivel Ens.'!L84</f>
        <v>3.9555555555555557</v>
      </c>
      <c r="M26" s="51">
        <f>'Médias por Questão e Nivel Ens.'!M84</f>
        <v>3.7142857142857144</v>
      </c>
      <c r="N26" s="52">
        <f>'Médias por Questão e Nivel Ens.'!N84</f>
        <v>3.7428571428571429</v>
      </c>
      <c r="O26" s="52">
        <f>'Médias por Questão e Nivel Ens.'!O84</f>
        <v>3.8428571428571425</v>
      </c>
      <c r="P26" s="287">
        <f>'Médias por Questão e Nivel Ens.'!P84</f>
        <v>3.7666666666666671</v>
      </c>
      <c r="Q26" s="51" t="str">
        <f>'Médias por Questão e Nivel Ens.'!Q84</f>
        <v/>
      </c>
      <c r="R26" s="52" t="str">
        <f>'Médias por Questão e Nivel Ens.'!R84</f>
        <v/>
      </c>
      <c r="S26" s="52" t="str">
        <f>'Médias por Questão e Nivel Ens.'!S84</f>
        <v/>
      </c>
      <c r="T26" s="289" t="str">
        <f>'Médias por Questão e Nivel Ens.'!T84</f>
        <v/>
      </c>
      <c r="U26" s="51" t="str">
        <f>'Médias por Questão e Nivel Ens.'!U84</f>
        <v/>
      </c>
      <c r="V26" s="52" t="str">
        <f>'Médias por Questão e Nivel Ens.'!V84</f>
        <v/>
      </c>
      <c r="W26" s="52" t="str">
        <f>'Médias por Questão e Nivel Ens.'!W84</f>
        <v/>
      </c>
      <c r="X26" s="291" t="str">
        <f>'Médias por Questão e Nivel Ens.'!X84</f>
        <v/>
      </c>
      <c r="Y26" s="529"/>
    </row>
    <row r="27" spans="2:25" ht="5.25" customHeight="1" thickBot="1" x14ac:dyDescent="0.3">
      <c r="B27" s="528"/>
      <c r="C27" s="5"/>
      <c r="D27" s="5"/>
      <c r="E27" s="27"/>
      <c r="F27" s="27"/>
      <c r="G27" s="27"/>
      <c r="H27" s="35"/>
      <c r="I27" s="568"/>
      <c r="J27" s="568"/>
      <c r="K27" s="568"/>
      <c r="L27" s="35"/>
      <c r="M27" s="568"/>
      <c r="N27" s="568"/>
      <c r="O27" s="568"/>
      <c r="P27" s="35"/>
      <c r="Q27" s="568"/>
      <c r="R27" s="568"/>
      <c r="S27" s="568"/>
      <c r="T27" s="35"/>
      <c r="U27" s="568"/>
      <c r="V27" s="568"/>
      <c r="W27" s="568"/>
      <c r="X27" s="35"/>
      <c r="Y27" s="529"/>
    </row>
    <row r="28" spans="2:25" ht="15.75" thickBot="1" x14ac:dyDescent="0.3">
      <c r="B28" s="528"/>
      <c r="C28" s="28" t="s">
        <v>43</v>
      </c>
      <c r="D28" s="164">
        <f>IF(SUM(D19:D26)&gt;0,AVERAGE(D19:D26),"")</f>
        <v>3.5414076278659614</v>
      </c>
      <c r="E28" s="30">
        <f>IF(SUM(E19:E26)&gt;0,AVERAGE(E19:E26),"")</f>
        <v>3.4249801587301589</v>
      </c>
      <c r="F28" s="31">
        <f t="shared" ref="F28:G28" si="1">IF(SUM(F19:F26)&gt;0,AVERAGE(F19:F26),"")</f>
        <v>3.3508928571428567</v>
      </c>
      <c r="G28" s="31">
        <f t="shared" si="1"/>
        <v>3.9645833333333336</v>
      </c>
      <c r="H28" s="32">
        <f>IF(SUM(H19:H26)&gt;0,AVERAGE(H19:H26),"")</f>
        <v>3.4511950549450541</v>
      </c>
      <c r="I28" s="30">
        <f>IF(SUM(I19:I26)&gt;0,AVERAGE(I19:I26),"")</f>
        <v>3.2372222222222224</v>
      </c>
      <c r="J28" s="31">
        <f t="shared" ref="J28:K28" si="2">IF(SUM(J19:J26)&gt;0,AVERAGE(J19:J26),"")</f>
        <v>3.7497420634920635</v>
      </c>
      <c r="K28" s="31">
        <f t="shared" si="2"/>
        <v>3.9354166666666668</v>
      </c>
      <c r="L28" s="117">
        <f>IF(SUM(L19:L26)&gt;0,AVERAGE(L19:L26),"")</f>
        <v>3.5367773199023196</v>
      </c>
      <c r="M28" s="30">
        <f>IF(SUM(M19:M26)&gt;0,AVERAGE(M19:M26),"")</f>
        <v>3.5428968253968254</v>
      </c>
      <c r="N28" s="31">
        <f t="shared" ref="N28:O28" si="3">IF(SUM(N19:N26)&gt;0,AVERAGE(N19:N26),"")</f>
        <v>3.445357142857143</v>
      </c>
      <c r="O28" s="31">
        <f t="shared" si="3"/>
        <v>3.6446428571428569</v>
      </c>
      <c r="P28" s="33">
        <f>IF(SUM(P19:P26)&gt;0,AVERAGE(P19:P26),"")</f>
        <v>3.5290077110389606</v>
      </c>
      <c r="Q28" s="30" t="str">
        <f>IF(SUM(Q19:Q26)&gt;0,AVERAGE(Q19:Q26),"")</f>
        <v/>
      </c>
      <c r="R28" s="31" t="str">
        <f t="shared" ref="R28:S28" si="4">IF(SUM(R19:R26)&gt;0,AVERAGE(R19:R26),"")</f>
        <v/>
      </c>
      <c r="S28" s="31" t="str">
        <f t="shared" si="4"/>
        <v/>
      </c>
      <c r="T28" s="118" t="str">
        <f>IF(SUM(T19:T26)&gt;0,AVERAGE(T19:T26),"")</f>
        <v/>
      </c>
      <c r="U28" s="30" t="str">
        <f>IF(SUM(U19:U26)&gt;0,AVERAGE(U19:U26),"")</f>
        <v/>
      </c>
      <c r="V28" s="31" t="str">
        <f t="shared" ref="V28:W28" si="5">IF(SUM(V19:V26)&gt;0,AVERAGE(V19:V26),"")</f>
        <v/>
      </c>
      <c r="W28" s="31" t="str">
        <f t="shared" si="5"/>
        <v/>
      </c>
      <c r="X28" s="34" t="str">
        <f>IF(SUM(X19:X26)&gt;0,AVERAGE(X19:X26),"")</f>
        <v/>
      </c>
      <c r="Y28" s="529"/>
    </row>
    <row r="29" spans="2:25" ht="15.75" thickBot="1" x14ac:dyDescent="0.3">
      <c r="B29" s="532"/>
      <c r="C29" s="538"/>
      <c r="D29" s="538"/>
      <c r="E29" s="569"/>
      <c r="F29" s="569"/>
      <c r="G29" s="569"/>
      <c r="H29" s="570"/>
      <c r="I29" s="569"/>
      <c r="J29" s="569"/>
      <c r="K29" s="569"/>
      <c r="L29" s="569"/>
      <c r="M29" s="569"/>
      <c r="N29" s="569"/>
      <c r="O29" s="569"/>
      <c r="P29" s="570"/>
      <c r="Q29" s="569"/>
      <c r="R29" s="569"/>
      <c r="S29" s="569"/>
      <c r="T29" s="538"/>
      <c r="U29" s="538"/>
      <c r="V29" s="538"/>
      <c r="W29" s="538"/>
      <c r="X29" s="571"/>
      <c r="Y29" s="535"/>
    </row>
    <row r="30" spans="2:25" ht="16.5" thickTop="1" thickBot="1" x14ac:dyDescent="0.3">
      <c r="E30" s="13"/>
      <c r="F30" s="13"/>
      <c r="G30" s="13"/>
      <c r="H30" s="36"/>
      <c r="I30" s="13"/>
      <c r="J30" s="13"/>
      <c r="K30" s="13"/>
      <c r="L30" s="13"/>
      <c r="M30" s="13"/>
      <c r="N30" s="13"/>
      <c r="O30" s="13"/>
      <c r="P30" s="36"/>
      <c r="Q30" s="13"/>
      <c r="R30" s="13"/>
      <c r="S30" s="13"/>
      <c r="X30" s="1"/>
    </row>
    <row r="31" spans="2:25" ht="15.75" thickTop="1" x14ac:dyDescent="0.25">
      <c r="B31" s="544"/>
      <c r="C31" s="676" t="s">
        <v>275</v>
      </c>
      <c r="D31" s="676"/>
      <c r="E31" s="676"/>
      <c r="F31" s="676"/>
      <c r="G31" s="676"/>
      <c r="H31" s="676"/>
      <c r="I31" s="676"/>
      <c r="J31" s="676"/>
      <c r="K31" s="676"/>
      <c r="L31" s="676"/>
      <c r="M31" s="676"/>
      <c r="N31" s="676"/>
      <c r="O31" s="676"/>
      <c r="P31" s="676"/>
      <c r="Q31" s="676"/>
      <c r="R31" s="676"/>
      <c r="S31" s="676"/>
      <c r="T31" s="676"/>
      <c r="U31" s="676"/>
      <c r="V31" s="676"/>
      <c r="W31" s="546"/>
    </row>
    <row r="32" spans="2:25" x14ac:dyDescent="0.25">
      <c r="B32" s="545"/>
      <c r="C32" s="677"/>
      <c r="D32" s="677"/>
      <c r="E32" s="677"/>
      <c r="F32" s="677"/>
      <c r="G32" s="677"/>
      <c r="H32" s="677"/>
      <c r="I32" s="677"/>
      <c r="J32" s="677"/>
      <c r="K32" s="677"/>
      <c r="L32" s="677"/>
      <c r="M32" s="677"/>
      <c r="N32" s="677"/>
      <c r="O32" s="677"/>
      <c r="P32" s="677"/>
      <c r="Q32" s="677"/>
      <c r="R32" s="677"/>
      <c r="S32" s="677"/>
      <c r="T32" s="677"/>
      <c r="U32" s="677"/>
      <c r="V32" s="677"/>
      <c r="W32" s="547"/>
    </row>
    <row r="33" spans="2:24" ht="6" customHeight="1" thickBot="1" x14ac:dyDescent="0.3">
      <c r="B33" s="52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29"/>
    </row>
    <row r="34" spans="2:24" s="2" customFormat="1" ht="21" customHeight="1" thickBot="1" x14ac:dyDescent="0.3">
      <c r="B34" s="548"/>
      <c r="C34" s="29"/>
      <c r="D34" s="29"/>
      <c r="E34" s="681" t="s">
        <v>1</v>
      </c>
      <c r="F34" s="682"/>
      <c r="G34" s="682"/>
      <c r="H34" s="682"/>
      <c r="I34" s="682"/>
      <c r="J34" s="683"/>
      <c r="K34" s="678" t="s">
        <v>2</v>
      </c>
      <c r="L34" s="679"/>
      <c r="M34" s="679"/>
      <c r="N34" s="679"/>
      <c r="O34" s="679"/>
      <c r="P34" s="680"/>
      <c r="Q34" s="684" t="s">
        <v>3</v>
      </c>
      <c r="R34" s="685"/>
      <c r="S34" s="685"/>
      <c r="T34" s="685"/>
      <c r="U34" s="685"/>
      <c r="V34" s="686"/>
      <c r="W34" s="529"/>
      <c r="X34"/>
    </row>
    <row r="35" spans="2:24" s="15" customFormat="1" ht="32.25" customHeight="1" thickBot="1" x14ac:dyDescent="0.3">
      <c r="B35" s="566"/>
      <c r="C35" s="493" t="s">
        <v>4</v>
      </c>
      <c r="D35" s="16" t="s">
        <v>43</v>
      </c>
      <c r="E35" s="485" t="str">
        <f>$D$7</f>
        <v>1º Ciclo</v>
      </c>
      <c r="F35" s="486" t="str">
        <f>$G$7</f>
        <v>2º Ciclo</v>
      </c>
      <c r="G35" s="487" t="str">
        <f>$J$7</f>
        <v>3º Ciclo</v>
      </c>
      <c r="H35" s="488" t="str">
        <f>$M$7</f>
        <v>Secundário Geral</v>
      </c>
      <c r="I35" s="489" t="str">
        <f>$P$7</f>
        <v>Secundário Profissional</v>
      </c>
      <c r="J35" s="490" t="s">
        <v>5</v>
      </c>
      <c r="K35" s="485" t="str">
        <f>$D$7</f>
        <v>1º Ciclo</v>
      </c>
      <c r="L35" s="486" t="str">
        <f>$G$7</f>
        <v>2º Ciclo</v>
      </c>
      <c r="M35" s="487" t="str">
        <f>$J$7</f>
        <v>3º Ciclo</v>
      </c>
      <c r="N35" s="488" t="str">
        <f>$M$7</f>
        <v>Secundário Geral</v>
      </c>
      <c r="O35" s="489" t="str">
        <f>$P$7</f>
        <v>Secundário Profissional</v>
      </c>
      <c r="P35" s="491" t="s">
        <v>5</v>
      </c>
      <c r="Q35" s="485" t="str">
        <f>$D$7</f>
        <v>1º Ciclo</v>
      </c>
      <c r="R35" s="486" t="str">
        <f>$G$7</f>
        <v>2º Ciclo</v>
      </c>
      <c r="S35" s="487" t="str">
        <f>$J$7</f>
        <v>3º Ciclo</v>
      </c>
      <c r="T35" s="488" t="str">
        <f>$M$7</f>
        <v>Secundário Geral</v>
      </c>
      <c r="U35" s="489" t="str">
        <f>$P$7</f>
        <v>Secundário Profissional</v>
      </c>
      <c r="V35" s="503" t="s">
        <v>5</v>
      </c>
      <c r="W35" s="529"/>
      <c r="X35"/>
    </row>
    <row r="36" spans="2:24" x14ac:dyDescent="0.25">
      <c r="B36" s="528"/>
      <c r="C36" s="494" t="s">
        <v>88</v>
      </c>
      <c r="D36" s="165">
        <f>IF(SUM(E36:I36,K36:O36,Q36:U36)&gt;0,AVERAGE(E36:I36,K36:O36,Q36:U36),"")</f>
        <v>3.3933333333333331</v>
      </c>
      <c r="E36" s="123">
        <f t="shared" ref="E36:E43" si="6">E19</f>
        <v>3.2600000000000002</v>
      </c>
      <c r="F36" s="124">
        <f t="shared" ref="F36:F43" si="7">I19</f>
        <v>2.92</v>
      </c>
      <c r="G36" s="124">
        <f t="shared" ref="G36:G43" si="8">M19</f>
        <v>3.5199999999999996</v>
      </c>
      <c r="H36" s="124" t="str">
        <f t="shared" ref="H36:H43" si="9">Q19</f>
        <v/>
      </c>
      <c r="I36" s="124" t="str">
        <f t="shared" ref="I36:I43" si="10">U19</f>
        <v/>
      </c>
      <c r="J36" s="495">
        <f>IF(SUM(E36:I36)&gt;0,AVERAGE(E36:I36),"")</f>
        <v>3.2333333333333329</v>
      </c>
      <c r="K36" s="123">
        <f t="shared" ref="K36:K43" si="11">F19</f>
        <v>3.38</v>
      </c>
      <c r="L36" s="124">
        <f t="shared" ref="L36:L43" si="12">J19</f>
        <v>3.7600000000000002</v>
      </c>
      <c r="M36" s="124">
        <f t="shared" ref="M36:M43" si="13">N19</f>
        <v>3.5199999999999996</v>
      </c>
      <c r="N36" s="124" t="str">
        <f t="shared" ref="N36:N43" si="14">R19</f>
        <v/>
      </c>
      <c r="O36" s="124" t="str">
        <f t="shared" ref="O36:O43" si="15">V19</f>
        <v/>
      </c>
      <c r="P36" s="496">
        <f>IF(SUM(K36:O36)&gt;0,AVERAGE(K36:O36),"")</f>
        <v>3.5533333333333332</v>
      </c>
      <c r="Q36" s="297"/>
      <c r="R36" s="298"/>
      <c r="S36" s="298"/>
      <c r="T36" s="298"/>
      <c r="U36" s="298"/>
      <c r="V36" s="497" t="str">
        <f>IF(SUM(Q36:U36)&gt;0,AVERAGE(Q36:U36),"")</f>
        <v/>
      </c>
      <c r="W36" s="529"/>
    </row>
    <row r="37" spans="2:24" x14ac:dyDescent="0.25">
      <c r="B37" s="528"/>
      <c r="C37" s="9" t="s">
        <v>87</v>
      </c>
      <c r="D37" s="166">
        <f t="shared" ref="D37:D43" si="16">IF(SUM(E37:I37,K37:O37,Q37:U37)&gt;0,AVERAGE(E37:I37,K37:O37,Q37:U37),"")</f>
        <v>3.5222222222222226</v>
      </c>
      <c r="E37" s="123">
        <f t="shared" si="6"/>
        <v>3.4666666666666668</v>
      </c>
      <c r="F37" s="124">
        <f t="shared" si="7"/>
        <v>2.8666666666666667</v>
      </c>
      <c r="G37" s="124">
        <f t="shared" si="8"/>
        <v>3.5333333333333332</v>
      </c>
      <c r="H37" s="124" t="str">
        <f t="shared" si="9"/>
        <v/>
      </c>
      <c r="I37" s="124" t="str">
        <f t="shared" si="10"/>
        <v/>
      </c>
      <c r="J37" s="430">
        <f t="shared" ref="J37:J43" si="17">IF(SUM(E37:I37)&gt;0,AVERAGE(E37:I37),"")</f>
        <v>3.2888888888888892</v>
      </c>
      <c r="K37" s="123">
        <f t="shared" si="11"/>
        <v>3.2000000000000006</v>
      </c>
      <c r="L37" s="124">
        <f t="shared" si="12"/>
        <v>3.4666666666666663</v>
      </c>
      <c r="M37" s="124">
        <f t="shared" si="13"/>
        <v>3.3666666666666671</v>
      </c>
      <c r="N37" s="124" t="str">
        <f t="shared" si="14"/>
        <v/>
      </c>
      <c r="O37" s="124" t="str">
        <f t="shared" si="15"/>
        <v/>
      </c>
      <c r="P37" s="119">
        <f t="shared" ref="P37:P43" si="18">IF(SUM(K37:O37)&gt;0,AVERAGE(K37:O37),"")</f>
        <v>3.344444444444445</v>
      </c>
      <c r="Q37" s="123">
        <f>G20</f>
        <v>4.4000000000000004</v>
      </c>
      <c r="R37" s="124">
        <f>K20</f>
        <v>4</v>
      </c>
      <c r="S37" s="124">
        <f>O20</f>
        <v>3.4</v>
      </c>
      <c r="T37" s="124" t="str">
        <f>S20</f>
        <v/>
      </c>
      <c r="U37" s="124" t="str">
        <f>W20</f>
        <v/>
      </c>
      <c r="V37" s="53">
        <f t="shared" ref="V37:V43" si="19">IF(SUM(Q37:U37)&gt;0,AVERAGE(Q37:U37),"")</f>
        <v>3.9333333333333336</v>
      </c>
      <c r="W37" s="529"/>
    </row>
    <row r="38" spans="2:24" x14ac:dyDescent="0.25">
      <c r="B38" s="528"/>
      <c r="C38" s="9" t="s">
        <v>106</v>
      </c>
      <c r="D38" s="166">
        <f t="shared" si="16"/>
        <v>3.143827160493827</v>
      </c>
      <c r="E38" s="123">
        <f t="shared" si="6"/>
        <v>2.5888888888888886</v>
      </c>
      <c r="F38" s="124">
        <f t="shared" si="7"/>
        <v>2.7777777777777777</v>
      </c>
      <c r="G38" s="124">
        <f t="shared" si="8"/>
        <v>3.1555555555555554</v>
      </c>
      <c r="H38" s="124" t="str">
        <f t="shared" si="9"/>
        <v/>
      </c>
      <c r="I38" s="124" t="str">
        <f t="shared" si="10"/>
        <v/>
      </c>
      <c r="J38" s="430">
        <f t="shared" si="17"/>
        <v>2.8407407407407406</v>
      </c>
      <c r="K38" s="123">
        <f t="shared" si="11"/>
        <v>2.5999999999999996</v>
      </c>
      <c r="L38" s="124">
        <f t="shared" si="12"/>
        <v>3.5555555555555554</v>
      </c>
      <c r="M38" s="124">
        <f t="shared" si="13"/>
        <v>3.2</v>
      </c>
      <c r="N38" s="124" t="str">
        <f t="shared" si="14"/>
        <v/>
      </c>
      <c r="O38" s="124" t="str">
        <f t="shared" si="15"/>
        <v/>
      </c>
      <c r="P38" s="119">
        <f t="shared" si="18"/>
        <v>3.1185185185185182</v>
      </c>
      <c r="Q38" s="123">
        <f>G21</f>
        <v>3.1</v>
      </c>
      <c r="R38" s="124">
        <f>K21</f>
        <v>3.8666666666666671</v>
      </c>
      <c r="S38" s="124">
        <f>O21</f>
        <v>3.4499999999999997</v>
      </c>
      <c r="T38" s="124" t="str">
        <f>S21</f>
        <v/>
      </c>
      <c r="U38" s="124" t="str">
        <f>W21</f>
        <v/>
      </c>
      <c r="V38" s="53">
        <f t="shared" si="19"/>
        <v>3.4722222222222219</v>
      </c>
      <c r="W38" s="529"/>
    </row>
    <row r="39" spans="2:24" x14ac:dyDescent="0.25">
      <c r="B39" s="528"/>
      <c r="C39" s="9" t="s">
        <v>128</v>
      </c>
      <c r="D39" s="166">
        <f t="shared" si="16"/>
        <v>3.6722222222222221</v>
      </c>
      <c r="E39" s="123">
        <f t="shared" si="6"/>
        <v>3.6333333333333329</v>
      </c>
      <c r="F39" s="124">
        <f t="shared" si="7"/>
        <v>3.4333333333333336</v>
      </c>
      <c r="G39" s="124">
        <f t="shared" si="8"/>
        <v>4.0666666666666673</v>
      </c>
      <c r="H39" s="124" t="str">
        <f t="shared" si="9"/>
        <v/>
      </c>
      <c r="I39" s="124" t="str">
        <f t="shared" si="10"/>
        <v/>
      </c>
      <c r="J39" s="430">
        <f t="shared" si="17"/>
        <v>3.7111111111111108</v>
      </c>
      <c r="K39" s="123">
        <f t="shared" si="11"/>
        <v>3.5</v>
      </c>
      <c r="L39" s="124">
        <f t="shared" si="12"/>
        <v>3.8333333333333335</v>
      </c>
      <c r="M39" s="124">
        <f t="shared" si="13"/>
        <v>3.5666666666666664</v>
      </c>
      <c r="N39" s="124" t="str">
        <f t="shared" si="14"/>
        <v/>
      </c>
      <c r="O39" s="124" t="str">
        <f t="shared" si="15"/>
        <v/>
      </c>
      <c r="P39" s="119">
        <f t="shared" si="18"/>
        <v>3.6333333333333333</v>
      </c>
      <c r="Q39" s="297"/>
      <c r="R39" s="298"/>
      <c r="S39" s="298"/>
      <c r="T39" s="298"/>
      <c r="U39" s="298"/>
      <c r="V39" s="299" t="str">
        <f t="shared" si="19"/>
        <v/>
      </c>
      <c r="W39" s="529"/>
    </row>
    <row r="40" spans="2:24" x14ac:dyDescent="0.25">
      <c r="B40" s="528"/>
      <c r="C40" s="9" t="s">
        <v>287</v>
      </c>
      <c r="D40" s="166">
        <f t="shared" si="16"/>
        <v>3.9314285714285715</v>
      </c>
      <c r="E40" s="123">
        <f t="shared" si="6"/>
        <v>3.84</v>
      </c>
      <c r="F40" s="124">
        <f t="shared" si="7"/>
        <v>3.7800000000000002</v>
      </c>
      <c r="G40" s="124">
        <f t="shared" si="8"/>
        <v>4</v>
      </c>
      <c r="H40" s="124" t="str">
        <f t="shared" si="9"/>
        <v/>
      </c>
      <c r="I40" s="124" t="str">
        <f t="shared" si="10"/>
        <v/>
      </c>
      <c r="J40" s="430">
        <f t="shared" si="17"/>
        <v>3.8733333333333335</v>
      </c>
      <c r="K40" s="123">
        <f t="shared" si="11"/>
        <v>3.8600000000000003</v>
      </c>
      <c r="L40" s="124">
        <f t="shared" si="12"/>
        <v>4.0600000000000005</v>
      </c>
      <c r="M40" s="124">
        <f t="shared" si="13"/>
        <v>3.7800000000000002</v>
      </c>
      <c r="N40" s="124" t="str">
        <f t="shared" si="14"/>
        <v/>
      </c>
      <c r="O40" s="124" t="str">
        <f t="shared" si="15"/>
        <v/>
      </c>
      <c r="P40" s="119">
        <f t="shared" si="18"/>
        <v>3.9000000000000004</v>
      </c>
      <c r="Q40" s="297"/>
      <c r="R40" s="298"/>
      <c r="S40" s="124">
        <f>O23</f>
        <v>4.2</v>
      </c>
      <c r="T40" s="124" t="str">
        <f>S23</f>
        <v/>
      </c>
      <c r="U40" s="124" t="str">
        <f>W23</f>
        <v/>
      </c>
      <c r="V40" s="53">
        <f t="shared" si="19"/>
        <v>4.2</v>
      </c>
      <c r="W40" s="529"/>
    </row>
    <row r="41" spans="2:24" x14ac:dyDescent="0.25">
      <c r="B41" s="528"/>
      <c r="C41" s="9" t="s">
        <v>289</v>
      </c>
      <c r="D41" s="166">
        <f t="shared" ref="D41:D42" si="20">IF(SUM(E41:I41,K41:O41,Q41:U41)&gt;0,AVERAGE(E41:I41,K41:O41,Q41:U41),"")</f>
        <v>3.5837037037037032</v>
      </c>
      <c r="E41" s="123">
        <f t="shared" si="6"/>
        <v>3.5800000000000005</v>
      </c>
      <c r="F41" s="124">
        <f t="shared" si="7"/>
        <v>3.22</v>
      </c>
      <c r="G41" s="124">
        <f t="shared" si="8"/>
        <v>3.5200000000000005</v>
      </c>
      <c r="H41" s="124" t="str">
        <f t="shared" si="9"/>
        <v/>
      </c>
      <c r="I41" s="124" t="str">
        <f t="shared" si="10"/>
        <v/>
      </c>
      <c r="J41" s="430">
        <f t="shared" ref="J41:J42" si="21">IF(SUM(E41:I41)&gt;0,AVERAGE(E41:I41),"")</f>
        <v>3.44</v>
      </c>
      <c r="K41" s="123">
        <f t="shared" si="11"/>
        <v>3.5599999999999996</v>
      </c>
      <c r="L41" s="124">
        <f t="shared" si="12"/>
        <v>3.62</v>
      </c>
      <c r="M41" s="124">
        <f t="shared" si="13"/>
        <v>3.4199999999999995</v>
      </c>
      <c r="N41" s="124" t="str">
        <f t="shared" si="14"/>
        <v/>
      </c>
      <c r="O41" s="124" t="str">
        <f t="shared" si="15"/>
        <v/>
      </c>
      <c r="P41" s="119">
        <f t="shared" ref="P41:P42" si="22">IF(SUM(K41:O41)&gt;0,AVERAGE(K41:O41),"")</f>
        <v>3.5333333333333332</v>
      </c>
      <c r="Q41" s="123">
        <f>G24</f>
        <v>3.9333333333333336</v>
      </c>
      <c r="R41" s="124">
        <f>K24</f>
        <v>3.6999999999999997</v>
      </c>
      <c r="S41" s="124">
        <f>O24</f>
        <v>3.7</v>
      </c>
      <c r="T41" s="124" t="str">
        <f>S24</f>
        <v/>
      </c>
      <c r="U41" s="124" t="str">
        <f>W24</f>
        <v/>
      </c>
      <c r="V41" s="53">
        <f t="shared" si="19"/>
        <v>3.7777777777777772</v>
      </c>
      <c r="W41" s="529"/>
    </row>
    <row r="42" spans="2:24" x14ac:dyDescent="0.25">
      <c r="B42" s="528"/>
      <c r="C42" s="9" t="s">
        <v>290</v>
      </c>
      <c r="D42" s="166">
        <f t="shared" si="20"/>
        <v>3.2226190476190482</v>
      </c>
      <c r="E42" s="123">
        <f t="shared" si="6"/>
        <v>3.5166666666666671</v>
      </c>
      <c r="F42" s="124">
        <f t="shared" si="7"/>
        <v>3.1</v>
      </c>
      <c r="G42" s="124">
        <f t="shared" si="8"/>
        <v>2.8333333333333335</v>
      </c>
      <c r="H42" s="124" t="str">
        <f t="shared" si="9"/>
        <v/>
      </c>
      <c r="I42" s="124" t="str">
        <f t="shared" si="10"/>
        <v/>
      </c>
      <c r="J42" s="430">
        <f t="shared" si="21"/>
        <v>3.1500000000000004</v>
      </c>
      <c r="K42" s="123">
        <f t="shared" si="11"/>
        <v>3.15</v>
      </c>
      <c r="L42" s="124">
        <f t="shared" si="12"/>
        <v>3.7166666666666668</v>
      </c>
      <c r="M42" s="124">
        <f t="shared" si="13"/>
        <v>2.9666666666666668</v>
      </c>
      <c r="N42" s="124" t="str">
        <f t="shared" si="14"/>
        <v/>
      </c>
      <c r="O42" s="124" t="str">
        <f t="shared" si="15"/>
        <v/>
      </c>
      <c r="P42" s="119">
        <f t="shared" si="22"/>
        <v>3.2777777777777781</v>
      </c>
      <c r="Q42" s="297"/>
      <c r="R42" s="298"/>
      <c r="S42" s="124">
        <f>O25</f>
        <v>3.2749999999999999</v>
      </c>
      <c r="T42" s="124" t="str">
        <f>S25</f>
        <v/>
      </c>
      <c r="U42" s="124" t="str">
        <f>W25</f>
        <v/>
      </c>
      <c r="V42" s="53">
        <f t="shared" ref="V42" si="23">IF(SUM(Q42:U42)&gt;0,AVERAGE(Q42:U42),"")</f>
        <v>3.2749999999999999</v>
      </c>
      <c r="W42" s="529"/>
    </row>
    <row r="43" spans="2:24" ht="15.75" thickBot="1" x14ac:dyDescent="0.3">
      <c r="B43" s="528"/>
      <c r="C43" s="8" t="s">
        <v>178</v>
      </c>
      <c r="D43" s="167">
        <f t="shared" si="16"/>
        <v>3.8619047619047624</v>
      </c>
      <c r="E43" s="295">
        <f t="shared" si="6"/>
        <v>3.5142857142857147</v>
      </c>
      <c r="F43" s="296">
        <f t="shared" si="7"/>
        <v>3.8000000000000003</v>
      </c>
      <c r="G43" s="296">
        <f t="shared" si="8"/>
        <v>3.7142857142857144</v>
      </c>
      <c r="H43" s="296" t="str">
        <f t="shared" si="9"/>
        <v/>
      </c>
      <c r="I43" s="296" t="str">
        <f t="shared" si="10"/>
        <v/>
      </c>
      <c r="J43" s="431">
        <f t="shared" si="17"/>
        <v>3.676190476190476</v>
      </c>
      <c r="K43" s="295">
        <f t="shared" si="11"/>
        <v>3.5571428571428569</v>
      </c>
      <c r="L43" s="296">
        <f t="shared" si="12"/>
        <v>3.9857142857142862</v>
      </c>
      <c r="M43" s="296">
        <f t="shared" si="13"/>
        <v>3.7428571428571429</v>
      </c>
      <c r="N43" s="296" t="str">
        <f t="shared" si="14"/>
        <v/>
      </c>
      <c r="O43" s="296" t="str">
        <f t="shared" si="15"/>
        <v/>
      </c>
      <c r="P43" s="122">
        <f t="shared" si="18"/>
        <v>3.7619047619047614</v>
      </c>
      <c r="Q43" s="295">
        <f>G26</f>
        <v>4.4249999999999998</v>
      </c>
      <c r="R43" s="296">
        <f>K26</f>
        <v>4.1749999999999998</v>
      </c>
      <c r="S43" s="296">
        <f>O26</f>
        <v>3.8428571428571425</v>
      </c>
      <c r="T43" s="296" t="str">
        <f>S26</f>
        <v/>
      </c>
      <c r="U43" s="296" t="str">
        <f>W26</f>
        <v/>
      </c>
      <c r="V43" s="121">
        <f t="shared" si="19"/>
        <v>4.147619047619048</v>
      </c>
      <c r="W43" s="529"/>
    </row>
    <row r="44" spans="2:24" ht="5.25" customHeight="1" thickBot="1" x14ac:dyDescent="0.3">
      <c r="B44" s="528"/>
      <c r="C44" s="5"/>
      <c r="D44" s="5"/>
      <c r="E44" s="27"/>
      <c r="F44" s="27"/>
      <c r="G44" s="27"/>
      <c r="H44" s="27"/>
      <c r="I44" s="27"/>
      <c r="J44" s="35"/>
      <c r="K44" s="27"/>
      <c r="L44" s="27"/>
      <c r="M44" s="27"/>
      <c r="N44" s="27"/>
      <c r="O44" s="27"/>
      <c r="P44" s="572"/>
      <c r="Q44" s="27"/>
      <c r="R44" s="27"/>
      <c r="S44" s="27"/>
      <c r="T44" s="27"/>
      <c r="U44" s="27"/>
      <c r="V44" s="572"/>
      <c r="W44" s="529"/>
    </row>
    <row r="45" spans="2:24" ht="15.75" thickBot="1" x14ac:dyDescent="0.3">
      <c r="B45" s="528"/>
      <c r="C45" s="28" t="s">
        <v>43</v>
      </c>
      <c r="D45" s="164">
        <f>IF(SUM(D36:D43)&gt;0,AVERAGE(D36:D43),"")</f>
        <v>3.5414076278659614</v>
      </c>
      <c r="E45" s="30">
        <f>IF(SUM(E36:E43)&gt;0,AVERAGE(E36:E43),"")</f>
        <v>3.4249801587301589</v>
      </c>
      <c r="F45" s="31">
        <f t="shared" ref="F45:V45" si="24">IF(SUM(F36:F43)&gt;0,AVERAGE(F36:F43),"")</f>
        <v>3.2372222222222224</v>
      </c>
      <c r="G45" s="31">
        <f t="shared" si="24"/>
        <v>3.5428968253968254</v>
      </c>
      <c r="H45" s="31" t="str">
        <f t="shared" si="24"/>
        <v/>
      </c>
      <c r="I45" s="31" t="str">
        <f t="shared" si="24"/>
        <v/>
      </c>
      <c r="J45" s="432">
        <f t="shared" si="24"/>
        <v>3.4016997354497356</v>
      </c>
      <c r="K45" s="116">
        <f t="shared" si="24"/>
        <v>3.3508928571428567</v>
      </c>
      <c r="L45" s="31">
        <f t="shared" si="24"/>
        <v>3.7497420634920635</v>
      </c>
      <c r="M45" s="31">
        <f t="shared" si="24"/>
        <v>3.445357142857143</v>
      </c>
      <c r="N45" s="31" t="str">
        <f t="shared" si="24"/>
        <v/>
      </c>
      <c r="O45" s="31" t="str">
        <f t="shared" si="24"/>
        <v/>
      </c>
      <c r="P45" s="120">
        <f t="shared" si="24"/>
        <v>3.5153306878306876</v>
      </c>
      <c r="Q45" s="30">
        <f t="shared" si="24"/>
        <v>3.9645833333333336</v>
      </c>
      <c r="R45" s="31">
        <f t="shared" si="24"/>
        <v>3.9354166666666668</v>
      </c>
      <c r="S45" s="31">
        <f t="shared" si="24"/>
        <v>3.6446428571428569</v>
      </c>
      <c r="T45" s="31" t="str">
        <f t="shared" si="24"/>
        <v/>
      </c>
      <c r="U45" s="31" t="str">
        <f t="shared" si="24"/>
        <v/>
      </c>
      <c r="V45" s="37">
        <f t="shared" si="24"/>
        <v>3.8009920634920635</v>
      </c>
      <c r="W45" s="529"/>
    </row>
    <row r="46" spans="2:24" ht="15.75" thickBot="1" x14ac:dyDescent="0.3">
      <c r="B46" s="532"/>
      <c r="C46" s="538"/>
      <c r="D46" s="538"/>
      <c r="E46" s="538"/>
      <c r="F46" s="538"/>
      <c r="G46" s="538"/>
      <c r="H46" s="538"/>
      <c r="I46" s="538"/>
      <c r="J46" s="538"/>
      <c r="K46" s="538"/>
      <c r="L46" s="538"/>
      <c r="M46" s="538"/>
      <c r="N46" s="538"/>
      <c r="O46" s="538"/>
      <c r="P46" s="538"/>
      <c r="Q46" s="538"/>
      <c r="R46" s="538"/>
      <c r="S46" s="538"/>
      <c r="T46" s="538"/>
      <c r="U46" s="538"/>
      <c r="V46" s="538"/>
      <c r="W46" s="535"/>
    </row>
    <row r="47" spans="2:24" ht="15.75" thickTop="1" x14ac:dyDescent="0.25"/>
  </sheetData>
  <sheetProtection algorithmName="SHA-512" hashValue="rzjNB0x3X/56Tu2cvAfXrVzlrNIHPp8N6b0++T67EH04gZEqnYNL2Io8+qGsU7fe9u6UIZ5uztOOOmm1/vxr7Q==" saltValue="Iwp1fl+zCtz16Lt2l4L4xQ==" spinCount="100000" sheet="1" objects="1" scenarios="1"/>
  <protectedRanges>
    <protectedRange sqref="D9:E11 G9:R11" name="Intervalo1"/>
  </protectedRanges>
  <mergeCells count="17">
    <mergeCell ref="M17:P17"/>
    <mergeCell ref="C14:X15"/>
    <mergeCell ref="C4:R5"/>
    <mergeCell ref="C31:V32"/>
    <mergeCell ref="D2:Y3"/>
    <mergeCell ref="K34:P34"/>
    <mergeCell ref="E34:J34"/>
    <mergeCell ref="Q34:V34"/>
    <mergeCell ref="U17:X17"/>
    <mergeCell ref="J7:L7"/>
    <mergeCell ref="P7:R7"/>
    <mergeCell ref="M7:O7"/>
    <mergeCell ref="Q17:T17"/>
    <mergeCell ref="D7:F7"/>
    <mergeCell ref="G7:I7"/>
    <mergeCell ref="E17:H17"/>
    <mergeCell ref="I17:L17"/>
  </mergeCells>
  <conditionalFormatting sqref="X19:X26">
    <cfRule type="cellIs" dxfId="5" priority="7" operator="equal">
      <formula>0</formula>
    </cfRule>
  </conditionalFormatting>
  <conditionalFormatting sqref="E36:I43 K36:O43 Q37:U38 Q43:U43 Q41:U41 S42:U42">
    <cfRule type="cellIs" dxfId="4" priority="6" operator="equal">
      <formula>0</formula>
    </cfRule>
  </conditionalFormatting>
  <conditionalFormatting sqref="D9:E11 G9:H11 J9:K11 M9:N11 P9:Q11">
    <cfRule type="cellIs" dxfId="3" priority="5" operator="equal">
      <formula>0</formula>
    </cfRule>
  </conditionalFormatting>
  <conditionalFormatting sqref="F9:F11 I9:I11 L9:L11 O9:O11 R9:R11">
    <cfRule type="cellIs" dxfId="2" priority="4" operator="equal">
      <formula>0</formula>
    </cfRule>
  </conditionalFormatting>
  <conditionalFormatting sqref="S40:U40">
    <cfRule type="cellIs" dxfId="1" priority="2" operator="equal">
      <formula>0</formula>
    </cfRule>
  </conditionalFormatting>
  <conditionalFormatting sqref="D19:X26 D28:X28 D36:V43 D45:V45">
    <cfRule type="cellIs" dxfId="0" priority="1" operator="lessThan">
      <formula>3</formula>
    </cfRule>
  </conditionalFormatting>
  <hyperlinks>
    <hyperlink ref="B2" location="Indice!A1" display="Índice" xr:uid="{9B5CF4C5-062A-41F5-AB46-64B428A76EA8}"/>
  </hyperlinks>
  <pageMargins left="0.25" right="0.25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5321-8323-4ABC-9D73-15C4C0C61FA3}">
  <sheetPr>
    <tabColor theme="7" tint="0.59999389629810485"/>
    <pageSetUpPr fitToPage="1"/>
  </sheetPr>
  <dimension ref="B1:R35"/>
  <sheetViews>
    <sheetView showGridLines="0" tabSelected="1" zoomScaleNormal="100" workbookViewId="0">
      <selection activeCell="F18" sqref="F18"/>
    </sheetView>
  </sheetViews>
  <sheetFormatPr defaultColWidth="9.140625" defaultRowHeight="15" x14ac:dyDescent="0.25"/>
  <cols>
    <col min="1" max="1" width="2.5703125" style="2" customWidth="1"/>
    <col min="2" max="2" width="11.42578125" style="18" bestFit="1" customWidth="1"/>
    <col min="3" max="3" width="58.85546875" style="18" customWidth="1"/>
    <col min="4" max="4" width="6.42578125" style="14" customWidth="1"/>
    <col min="5" max="8" width="10" style="87" customWidth="1"/>
    <col min="9" max="9" width="10" style="88" customWidth="1"/>
    <col min="10" max="10" width="3.85546875" style="2" customWidth="1"/>
    <col min="11" max="11" width="11.42578125" style="18" bestFit="1" customWidth="1"/>
    <col min="12" max="12" width="58.85546875" style="18" customWidth="1"/>
    <col min="13" max="13" width="8.5703125" style="14" customWidth="1"/>
    <col min="14" max="17" width="10" style="87" customWidth="1"/>
    <col min="18" max="18" width="10" style="88" customWidth="1"/>
    <col min="19" max="16384" width="9.140625" style="2"/>
  </cols>
  <sheetData>
    <row r="1" spans="2:18" ht="30" customHeight="1" thickBot="1" x14ac:dyDescent="0.3">
      <c r="B1" s="589" t="s">
        <v>243</v>
      </c>
      <c r="C1" s="614" t="s">
        <v>291</v>
      </c>
      <c r="E1" s="76"/>
      <c r="F1" s="77"/>
      <c r="G1" s="77"/>
      <c r="H1" s="77"/>
      <c r="I1" s="76"/>
      <c r="N1" s="76"/>
      <c r="O1" s="77"/>
      <c r="P1" s="77"/>
      <c r="Q1" s="77"/>
      <c r="R1" s="76"/>
    </row>
    <row r="2" spans="2:18" ht="15.75" thickBot="1" x14ac:dyDescent="0.3">
      <c r="D2" s="720" t="s">
        <v>43</v>
      </c>
      <c r="E2" s="716" t="s">
        <v>50</v>
      </c>
      <c r="F2" s="717"/>
      <c r="G2" s="718"/>
      <c r="H2" s="718"/>
      <c r="I2" s="719"/>
      <c r="M2" s="720" t="s">
        <v>43</v>
      </c>
      <c r="N2" s="716" t="s">
        <v>50</v>
      </c>
      <c r="O2" s="717"/>
      <c r="P2" s="718"/>
      <c r="Q2" s="718"/>
      <c r="R2" s="719"/>
    </row>
    <row r="3" spans="2:18" ht="25.5" customHeight="1" thickBot="1" x14ac:dyDescent="0.3">
      <c r="B3" s="22"/>
      <c r="C3" s="3" t="s">
        <v>52</v>
      </c>
      <c r="D3" s="721"/>
      <c r="E3" s="90" t="str">
        <f>Indice!$D$5</f>
        <v>1º Ciclo</v>
      </c>
      <c r="F3" s="91" t="str">
        <f>Indice!$D$6</f>
        <v>2º Ciclo</v>
      </c>
      <c r="G3" s="92" t="str">
        <f>Indice!$D$7</f>
        <v>3º Ciclo</v>
      </c>
      <c r="H3" s="93" t="str">
        <f>Indice!$D$8</f>
        <v>Secundário Geral</v>
      </c>
      <c r="I3" s="94" t="str">
        <f>Indice!$D$9</f>
        <v>Secundário Profissional</v>
      </c>
      <c r="K3" s="22"/>
      <c r="L3" s="3" t="s">
        <v>57</v>
      </c>
      <c r="M3" s="721"/>
      <c r="N3" s="90" t="str">
        <f>Indice!$D$5</f>
        <v>1º Ciclo</v>
      </c>
      <c r="O3" s="91" t="str">
        <f>Indice!$D$6</f>
        <v>2º Ciclo</v>
      </c>
      <c r="P3" s="92" t="str">
        <f>Indice!$D$7</f>
        <v>3º Ciclo</v>
      </c>
      <c r="Q3" s="93" t="str">
        <f>Indice!$D$8</f>
        <v>Secundário Geral</v>
      </c>
      <c r="R3" s="94" t="str">
        <f>Indice!$D$9</f>
        <v>Secundário Profissional</v>
      </c>
    </row>
    <row r="4" spans="2:18" ht="29.25" customHeight="1" x14ac:dyDescent="0.25">
      <c r="B4" s="23" t="s">
        <v>6</v>
      </c>
      <c r="C4" s="182" t="s">
        <v>292</v>
      </c>
      <c r="D4" s="189">
        <f>IF(SUM(E4:I4)&gt;0,AVERAGE(E4:I4),"")</f>
        <v>4.0999999999999996</v>
      </c>
      <c r="E4" s="100">
        <v>3.9</v>
      </c>
      <c r="F4" s="85">
        <v>4.3</v>
      </c>
      <c r="G4" s="85"/>
      <c r="H4" s="85"/>
      <c r="I4" s="86"/>
      <c r="K4" s="23" t="s">
        <v>6</v>
      </c>
      <c r="L4" s="19"/>
      <c r="M4" s="189" t="str">
        <f>IF(SUM(N4:R4)&gt;0,AVERAGE(N4:R4),"")</f>
        <v/>
      </c>
      <c r="N4" s="84"/>
      <c r="O4" s="85"/>
      <c r="P4" s="85"/>
      <c r="Q4" s="85"/>
      <c r="R4" s="86"/>
    </row>
    <row r="5" spans="2:18" ht="29.25" customHeight="1" x14ac:dyDescent="0.2">
      <c r="B5" s="24" t="s">
        <v>2</v>
      </c>
      <c r="C5" s="629" t="s">
        <v>293</v>
      </c>
      <c r="D5" s="190">
        <f t="shared" ref="D5:D6" si="0">IF(SUM(E5:I5)&gt;0,AVERAGE(E5:I5),"")</f>
        <v>4.3499999999999996</v>
      </c>
      <c r="E5" s="89">
        <v>4.2</v>
      </c>
      <c r="F5" s="79">
        <v>4.5</v>
      </c>
      <c r="G5" s="79"/>
      <c r="H5" s="79"/>
      <c r="I5" s="80"/>
      <c r="K5" s="24" t="s">
        <v>2</v>
      </c>
      <c r="L5" s="20"/>
      <c r="M5" s="190" t="str">
        <f t="shared" ref="M5:M6" si="1">IF(SUM(N5:R5)&gt;0,AVERAGE(N5:R5),"")</f>
        <v/>
      </c>
      <c r="N5" s="78"/>
      <c r="O5" s="79"/>
      <c r="P5" s="79"/>
      <c r="Q5" s="79"/>
      <c r="R5" s="80"/>
    </row>
    <row r="6" spans="2:18" ht="29.25" customHeight="1" thickBot="1" x14ac:dyDescent="0.25">
      <c r="B6" s="17" t="s">
        <v>3</v>
      </c>
      <c r="C6" s="628" t="s">
        <v>294</v>
      </c>
      <c r="D6" s="191">
        <f t="shared" si="0"/>
        <v>4.3499999999999996</v>
      </c>
      <c r="E6" s="105">
        <v>4.5</v>
      </c>
      <c r="F6" s="106">
        <v>4.2</v>
      </c>
      <c r="G6" s="106"/>
      <c r="H6" s="106"/>
      <c r="I6" s="107"/>
      <c r="K6" s="17" t="s">
        <v>3</v>
      </c>
      <c r="L6" s="184"/>
      <c r="M6" s="191" t="str">
        <f t="shared" si="1"/>
        <v/>
      </c>
      <c r="N6" s="81"/>
      <c r="O6" s="82"/>
      <c r="P6" s="82"/>
      <c r="Q6" s="82"/>
      <c r="R6" s="83"/>
    </row>
    <row r="7" spans="2:18" ht="15.75" thickBot="1" x14ac:dyDescent="0.3">
      <c r="C7" s="722" t="s">
        <v>51</v>
      </c>
      <c r="D7" s="723"/>
      <c r="E7" s="108">
        <f>IF(SUM(E4:E6)&gt;0,AVERAGE(E4:E6),"")</f>
        <v>4.2</v>
      </c>
      <c r="F7" s="109">
        <f t="shared" ref="F7:I7" si="2">IF(SUM(F4:F6)&gt;0,AVERAGE(F4:F6),"")</f>
        <v>4.333333333333333</v>
      </c>
      <c r="G7" s="109" t="str">
        <f t="shared" si="2"/>
        <v/>
      </c>
      <c r="H7" s="109" t="str">
        <f t="shared" si="2"/>
        <v/>
      </c>
      <c r="I7" s="110" t="str">
        <f t="shared" si="2"/>
        <v/>
      </c>
      <c r="L7" s="722" t="s">
        <v>51</v>
      </c>
      <c r="M7" s="724"/>
      <c r="N7" s="108" t="str">
        <f>IF(SUM(N4:N6)&gt;0,AVERAGE(N4:N6),"")</f>
        <v/>
      </c>
      <c r="O7" s="109" t="str">
        <f t="shared" ref="O7" si="3">IF(SUM(O4:O6)&gt;0,AVERAGE(O4:O6),"")</f>
        <v/>
      </c>
      <c r="P7" s="109" t="str">
        <f t="shared" ref="P7" si="4">IF(SUM(P4:P6)&gt;0,AVERAGE(P4:P6),"")</f>
        <v/>
      </c>
      <c r="Q7" s="109" t="str">
        <f t="shared" ref="Q7" si="5">IF(SUM(Q4:Q6)&gt;0,AVERAGE(Q4:Q6),"")</f>
        <v/>
      </c>
      <c r="R7" s="110" t="str">
        <f t="shared" ref="R7" si="6">IF(SUM(R4:R6)&gt;0,AVERAGE(R4:R6),"")</f>
        <v/>
      </c>
    </row>
    <row r="8" spans="2:18" ht="9.75" customHeight="1" thickBot="1" x14ac:dyDescent="0.3">
      <c r="E8" s="76"/>
      <c r="F8" s="77"/>
      <c r="G8" s="77"/>
      <c r="H8" s="77"/>
      <c r="I8" s="76"/>
      <c r="N8" s="76"/>
      <c r="O8" s="77"/>
      <c r="P8" s="77"/>
      <c r="Q8" s="77"/>
      <c r="R8" s="76"/>
    </row>
    <row r="9" spans="2:18" ht="15.75" thickBot="1" x14ac:dyDescent="0.3">
      <c r="D9" s="720" t="s">
        <v>43</v>
      </c>
      <c r="E9" s="716" t="s">
        <v>50</v>
      </c>
      <c r="F9" s="717"/>
      <c r="G9" s="718"/>
      <c r="H9" s="718"/>
      <c r="I9" s="719"/>
      <c r="M9" s="720" t="s">
        <v>43</v>
      </c>
      <c r="N9" s="716" t="s">
        <v>50</v>
      </c>
      <c r="O9" s="717"/>
      <c r="P9" s="718"/>
      <c r="Q9" s="718"/>
      <c r="R9" s="719"/>
    </row>
    <row r="10" spans="2:18" ht="25.5" customHeight="1" thickBot="1" x14ac:dyDescent="0.3">
      <c r="B10" s="22"/>
      <c r="C10" s="3" t="s">
        <v>53</v>
      </c>
      <c r="D10" s="721"/>
      <c r="E10" s="90" t="str">
        <f>Indice!$D$5</f>
        <v>1º Ciclo</v>
      </c>
      <c r="F10" s="91" t="str">
        <f>Indice!$D$6</f>
        <v>2º Ciclo</v>
      </c>
      <c r="G10" s="92" t="str">
        <f>Indice!$D$7</f>
        <v>3º Ciclo</v>
      </c>
      <c r="H10" s="93" t="str">
        <f>Indice!$D$8</f>
        <v>Secundário Geral</v>
      </c>
      <c r="I10" s="94" t="str">
        <f>Indice!$D$9</f>
        <v>Secundário Profissional</v>
      </c>
      <c r="K10" s="22"/>
      <c r="L10" s="3" t="s">
        <v>58</v>
      </c>
      <c r="M10" s="721"/>
      <c r="N10" s="90" t="str">
        <f>Indice!$D$5</f>
        <v>1º Ciclo</v>
      </c>
      <c r="O10" s="91" t="str">
        <f>Indice!$D$6</f>
        <v>2º Ciclo</v>
      </c>
      <c r="P10" s="92" t="str">
        <f>Indice!$D$7</f>
        <v>3º Ciclo</v>
      </c>
      <c r="Q10" s="93" t="str">
        <f>Indice!$D$8</f>
        <v>Secundário Geral</v>
      </c>
      <c r="R10" s="94" t="str">
        <f>Indice!$D$9</f>
        <v>Secundário Profissional</v>
      </c>
    </row>
    <row r="11" spans="2:18" ht="29.25" customHeight="1" x14ac:dyDescent="0.2">
      <c r="B11" s="23" t="s">
        <v>6</v>
      </c>
      <c r="C11" s="631" t="s">
        <v>295</v>
      </c>
      <c r="D11" s="630">
        <f>IF(SUM(E11:I11)&gt;0,AVERAGE(E11:I11),"")</f>
        <v>3.7</v>
      </c>
      <c r="E11" s="84">
        <v>3.6</v>
      </c>
      <c r="F11" s="85">
        <v>3.8</v>
      </c>
      <c r="G11" s="85"/>
      <c r="H11" s="85"/>
      <c r="I11" s="86"/>
      <c r="K11" s="23" t="s">
        <v>6</v>
      </c>
      <c r="L11" s="19"/>
      <c r="M11" s="189" t="str">
        <f>IF(SUM(N11:R11)&gt;0,AVERAGE(N11:R11),"")</f>
        <v/>
      </c>
      <c r="N11" s="84"/>
      <c r="O11" s="85"/>
      <c r="P11" s="85"/>
      <c r="Q11" s="85"/>
      <c r="R11" s="86"/>
    </row>
    <row r="12" spans="2:18" ht="29.25" customHeight="1" x14ac:dyDescent="0.2">
      <c r="B12" s="24" t="s">
        <v>2</v>
      </c>
      <c r="C12" s="631" t="s">
        <v>296</v>
      </c>
      <c r="D12" s="632">
        <f t="shared" ref="D12:D13" si="7">IF(SUM(E12:I12)&gt;0,AVERAGE(E12:I12),"")</f>
        <v>3.7</v>
      </c>
      <c r="E12" s="78">
        <v>3.4</v>
      </c>
      <c r="F12" s="79">
        <v>4</v>
      </c>
      <c r="G12" s="79"/>
      <c r="H12" s="79"/>
      <c r="I12" s="80"/>
      <c r="K12" s="24" t="s">
        <v>2</v>
      </c>
      <c r="L12" s="20"/>
      <c r="M12" s="190" t="str">
        <f t="shared" ref="M12:M13" si="8">IF(SUM(N12:R12)&gt;0,AVERAGE(N12:R12),"")</f>
        <v/>
      </c>
      <c r="N12" s="78"/>
      <c r="O12" s="79"/>
      <c r="P12" s="79"/>
      <c r="Q12" s="79"/>
      <c r="R12" s="80"/>
    </row>
    <row r="13" spans="2:18" ht="29.25" customHeight="1" thickBot="1" x14ac:dyDescent="0.25">
      <c r="B13" s="17" t="s">
        <v>3</v>
      </c>
      <c r="C13" s="628" t="s">
        <v>297</v>
      </c>
      <c r="D13" s="191">
        <f t="shared" si="7"/>
        <v>4.1500000000000004</v>
      </c>
      <c r="E13" s="81">
        <v>4.5</v>
      </c>
      <c r="F13" s="82">
        <v>3.8</v>
      </c>
      <c r="G13" s="82"/>
      <c r="H13" s="82"/>
      <c r="I13" s="83"/>
      <c r="K13" s="17" t="s">
        <v>3</v>
      </c>
      <c r="L13" s="184"/>
      <c r="M13" s="191" t="str">
        <f t="shared" si="8"/>
        <v/>
      </c>
      <c r="N13" s="81"/>
      <c r="O13" s="82"/>
      <c r="P13" s="82"/>
      <c r="Q13" s="82"/>
      <c r="R13" s="83"/>
    </row>
    <row r="14" spans="2:18" ht="15.75" thickBot="1" x14ac:dyDescent="0.3">
      <c r="C14" s="722" t="s">
        <v>51</v>
      </c>
      <c r="D14" s="724"/>
      <c r="E14" s="108">
        <f>IF(SUM(E11:E13)&gt;0,AVERAGE(E11:E13),"")</f>
        <v>3.8333333333333335</v>
      </c>
      <c r="F14" s="109">
        <f t="shared" ref="F14" si="9">IF(SUM(F11:F13)&gt;0,AVERAGE(F11:F13),"")</f>
        <v>3.8666666666666667</v>
      </c>
      <c r="G14" s="109" t="str">
        <f t="shared" ref="G14" si="10">IF(SUM(G11:G13)&gt;0,AVERAGE(G11:G13),"")</f>
        <v/>
      </c>
      <c r="H14" s="109" t="str">
        <f t="shared" ref="H14" si="11">IF(SUM(H11:H13)&gt;0,AVERAGE(H11:H13),"")</f>
        <v/>
      </c>
      <c r="I14" s="110" t="str">
        <f t="shared" ref="I14" si="12">IF(SUM(I11:I13)&gt;0,AVERAGE(I11:I13),"")</f>
        <v/>
      </c>
      <c r="L14" s="722" t="s">
        <v>51</v>
      </c>
      <c r="M14" s="724"/>
      <c r="N14" s="108" t="str">
        <f>IF(SUM(N11:N13)&gt;0,AVERAGE(N11:N13),"")</f>
        <v/>
      </c>
      <c r="O14" s="109" t="str">
        <f t="shared" ref="O14" si="13">IF(SUM(O11:O13)&gt;0,AVERAGE(O11:O13),"")</f>
        <v/>
      </c>
      <c r="P14" s="109" t="str">
        <f t="shared" ref="P14" si="14">IF(SUM(P11:P13)&gt;0,AVERAGE(P11:P13),"")</f>
        <v/>
      </c>
      <c r="Q14" s="109" t="str">
        <f t="shared" ref="Q14" si="15">IF(SUM(Q11:Q13)&gt;0,AVERAGE(Q11:Q13),"")</f>
        <v/>
      </c>
      <c r="R14" s="110" t="str">
        <f t="shared" ref="R14" si="16">IF(SUM(R11:R13)&gt;0,AVERAGE(R11:R13),"")</f>
        <v/>
      </c>
    </row>
    <row r="15" spans="2:18" ht="9.75" customHeight="1" thickBot="1" x14ac:dyDescent="0.3">
      <c r="E15" s="76"/>
      <c r="F15" s="77"/>
      <c r="G15" s="77"/>
      <c r="H15" s="77"/>
      <c r="I15" s="76"/>
      <c r="N15" s="76"/>
      <c r="O15" s="77"/>
      <c r="P15" s="77"/>
      <c r="Q15" s="77"/>
      <c r="R15" s="76"/>
    </row>
    <row r="16" spans="2:18" ht="15.75" thickBot="1" x14ac:dyDescent="0.3">
      <c r="D16" s="720" t="s">
        <v>43</v>
      </c>
      <c r="E16" s="716" t="s">
        <v>50</v>
      </c>
      <c r="F16" s="717"/>
      <c r="G16" s="718"/>
      <c r="H16" s="718"/>
      <c r="I16" s="719"/>
      <c r="M16" s="720" t="s">
        <v>43</v>
      </c>
      <c r="N16" s="716" t="s">
        <v>50</v>
      </c>
      <c r="O16" s="717"/>
      <c r="P16" s="718"/>
      <c r="Q16" s="718"/>
      <c r="R16" s="719"/>
    </row>
    <row r="17" spans="2:18" ht="25.5" customHeight="1" thickBot="1" x14ac:dyDescent="0.3">
      <c r="B17" s="22"/>
      <c r="C17" s="3" t="s">
        <v>54</v>
      </c>
      <c r="D17" s="721"/>
      <c r="E17" s="90" t="str">
        <f>Indice!$D$5</f>
        <v>1º Ciclo</v>
      </c>
      <c r="F17" s="91" t="str">
        <f>Indice!$D$6</f>
        <v>2º Ciclo</v>
      </c>
      <c r="G17" s="92" t="str">
        <f>Indice!$D$7</f>
        <v>3º Ciclo</v>
      </c>
      <c r="H17" s="93" t="str">
        <f>Indice!$D$8</f>
        <v>Secundário Geral</v>
      </c>
      <c r="I17" s="94" t="str">
        <f>Indice!$D$9</f>
        <v>Secundário Profissional</v>
      </c>
      <c r="K17" s="22"/>
      <c r="L17" s="3" t="s">
        <v>59</v>
      </c>
      <c r="M17" s="721"/>
      <c r="N17" s="90" t="str">
        <f>Indice!$D$5</f>
        <v>1º Ciclo</v>
      </c>
      <c r="O17" s="91" t="str">
        <f>Indice!$D$6</f>
        <v>2º Ciclo</v>
      </c>
      <c r="P17" s="92" t="str">
        <f>Indice!$D$7</f>
        <v>3º Ciclo</v>
      </c>
      <c r="Q17" s="93" t="str">
        <f>Indice!$D$8</f>
        <v>Secundário Geral</v>
      </c>
      <c r="R17" s="94" t="str">
        <f>Indice!$D$9</f>
        <v>Secundário Profissional</v>
      </c>
    </row>
    <row r="18" spans="2:18" ht="29.25" customHeight="1" x14ac:dyDescent="0.2">
      <c r="B18" s="23" t="s">
        <v>6</v>
      </c>
      <c r="C18" s="631" t="s">
        <v>298</v>
      </c>
      <c r="D18" s="630">
        <f>IF(SUM(E18:I18)&gt;0,AVERAGE(E18:I18),"")</f>
        <v>3.4</v>
      </c>
      <c r="E18" s="84">
        <v>3.4</v>
      </c>
      <c r="F18" s="85"/>
      <c r="G18" s="85"/>
      <c r="H18" s="85"/>
      <c r="I18" s="86"/>
      <c r="K18" s="23" t="s">
        <v>6</v>
      </c>
      <c r="L18" s="19"/>
      <c r="M18" s="189" t="str">
        <f>IF(SUM(N18:R18)&gt;0,AVERAGE(N18:R18),"")</f>
        <v/>
      </c>
      <c r="N18" s="84"/>
      <c r="O18" s="85"/>
      <c r="P18" s="85"/>
      <c r="Q18" s="85"/>
      <c r="R18" s="86"/>
    </row>
    <row r="19" spans="2:18" ht="29.25" customHeight="1" x14ac:dyDescent="0.2">
      <c r="B19" s="24" t="s">
        <v>2</v>
      </c>
      <c r="C19" s="631" t="s">
        <v>298</v>
      </c>
      <c r="D19" s="632">
        <f t="shared" ref="D19:D20" si="17">IF(SUM(E19:I19)&gt;0,AVERAGE(E19:I19),"")</f>
        <v>3.3</v>
      </c>
      <c r="E19" s="78">
        <v>3.3</v>
      </c>
      <c r="F19" s="79"/>
      <c r="G19" s="79"/>
      <c r="H19" s="79"/>
      <c r="I19" s="80"/>
      <c r="K19" s="24" t="s">
        <v>2</v>
      </c>
      <c r="L19" s="20"/>
      <c r="M19" s="190" t="str">
        <f t="shared" ref="M19:M20" si="18">IF(SUM(N19:R19)&gt;0,AVERAGE(N19:R19),"")</f>
        <v/>
      </c>
      <c r="N19" s="78"/>
      <c r="O19" s="79"/>
      <c r="P19" s="79"/>
      <c r="Q19" s="79"/>
      <c r="R19" s="80"/>
    </row>
    <row r="20" spans="2:18" ht="29.25" customHeight="1" thickBot="1" x14ac:dyDescent="0.3">
      <c r="B20" s="17" t="s">
        <v>3</v>
      </c>
      <c r="C20" s="184"/>
      <c r="D20" s="191" t="str">
        <f t="shared" si="17"/>
        <v/>
      </c>
      <c r="E20" s="81"/>
      <c r="F20" s="82"/>
      <c r="G20" s="82"/>
      <c r="H20" s="82"/>
      <c r="I20" s="83"/>
      <c r="K20" s="17" t="s">
        <v>3</v>
      </c>
      <c r="L20" s="21"/>
      <c r="M20" s="191" t="str">
        <f t="shared" si="18"/>
        <v/>
      </c>
      <c r="N20" s="81"/>
      <c r="O20" s="82"/>
      <c r="P20" s="82"/>
      <c r="Q20" s="82"/>
      <c r="R20" s="83"/>
    </row>
    <row r="21" spans="2:18" ht="15.75" thickBot="1" x14ac:dyDescent="0.3">
      <c r="C21" s="722" t="s">
        <v>51</v>
      </c>
      <c r="D21" s="724"/>
      <c r="E21" s="108">
        <f>IF(SUM(E18:E20)&gt;0,AVERAGE(E18:E20),"")</f>
        <v>3.3499999999999996</v>
      </c>
      <c r="F21" s="109" t="str">
        <f t="shared" ref="F21" si="19">IF(SUM(F18:F20)&gt;0,AVERAGE(F18:F20),"")</f>
        <v/>
      </c>
      <c r="G21" s="109" t="str">
        <f t="shared" ref="G21" si="20">IF(SUM(G18:G20)&gt;0,AVERAGE(G18:G20),"")</f>
        <v/>
      </c>
      <c r="H21" s="109" t="str">
        <f t="shared" ref="H21" si="21">IF(SUM(H18:H20)&gt;0,AVERAGE(H18:H20),"")</f>
        <v/>
      </c>
      <c r="I21" s="110" t="str">
        <f t="shared" ref="I21" si="22">IF(SUM(I18:I20)&gt;0,AVERAGE(I18:I20),"")</f>
        <v/>
      </c>
      <c r="L21" s="722" t="s">
        <v>51</v>
      </c>
      <c r="M21" s="724"/>
      <c r="N21" s="108" t="str">
        <f>IF(SUM(N18:N20)&gt;0,AVERAGE(N18:N20),"")</f>
        <v/>
      </c>
      <c r="O21" s="109" t="str">
        <f t="shared" ref="O21" si="23">IF(SUM(O18:O20)&gt;0,AVERAGE(O18:O20),"")</f>
        <v/>
      </c>
      <c r="P21" s="109" t="str">
        <f t="shared" ref="P21" si="24">IF(SUM(P18:P20)&gt;0,AVERAGE(P18:P20),"")</f>
        <v/>
      </c>
      <c r="Q21" s="109" t="str">
        <f t="shared" ref="Q21" si="25">IF(SUM(Q18:Q20)&gt;0,AVERAGE(Q18:Q20),"")</f>
        <v/>
      </c>
      <c r="R21" s="110" t="str">
        <f t="shared" ref="R21" si="26">IF(SUM(R18:R20)&gt;0,AVERAGE(R18:R20),"")</f>
        <v/>
      </c>
    </row>
    <row r="22" spans="2:18" ht="9.75" customHeight="1" thickBot="1" x14ac:dyDescent="0.3">
      <c r="E22" s="76"/>
      <c r="F22" s="77"/>
      <c r="G22" s="77"/>
      <c r="H22" s="77"/>
      <c r="I22" s="76"/>
      <c r="N22" s="76"/>
      <c r="O22" s="77"/>
      <c r="P22" s="77"/>
      <c r="Q22" s="77"/>
      <c r="R22" s="76"/>
    </row>
    <row r="23" spans="2:18" ht="15.75" thickBot="1" x14ac:dyDescent="0.3">
      <c r="D23" s="720" t="s">
        <v>43</v>
      </c>
      <c r="E23" s="716" t="s">
        <v>50</v>
      </c>
      <c r="F23" s="717"/>
      <c r="G23" s="718"/>
      <c r="H23" s="718"/>
      <c r="I23" s="719"/>
      <c r="M23" s="720" t="s">
        <v>43</v>
      </c>
      <c r="N23" s="716" t="s">
        <v>50</v>
      </c>
      <c r="O23" s="717"/>
      <c r="P23" s="718"/>
      <c r="Q23" s="718"/>
      <c r="R23" s="719"/>
    </row>
    <row r="24" spans="2:18" ht="25.5" customHeight="1" thickBot="1" x14ac:dyDescent="0.3">
      <c r="B24" s="22"/>
      <c r="C24" s="3" t="s">
        <v>55</v>
      </c>
      <c r="D24" s="721"/>
      <c r="E24" s="90" t="str">
        <f>Indice!$D$5</f>
        <v>1º Ciclo</v>
      </c>
      <c r="F24" s="91" t="str">
        <f>Indice!$D$6</f>
        <v>2º Ciclo</v>
      </c>
      <c r="G24" s="92" t="str">
        <f>Indice!$D$7</f>
        <v>3º Ciclo</v>
      </c>
      <c r="H24" s="93" t="str">
        <f>Indice!$D$8</f>
        <v>Secundário Geral</v>
      </c>
      <c r="I24" s="94" t="str">
        <f>Indice!$D$9</f>
        <v>Secundário Profissional</v>
      </c>
      <c r="K24" s="22"/>
      <c r="L24" s="3" t="s">
        <v>60</v>
      </c>
      <c r="M24" s="721"/>
      <c r="N24" s="90" t="str">
        <f>Indice!$D$5</f>
        <v>1º Ciclo</v>
      </c>
      <c r="O24" s="91" t="str">
        <f>Indice!$D$6</f>
        <v>2º Ciclo</v>
      </c>
      <c r="P24" s="92" t="str">
        <f>Indice!$D$7</f>
        <v>3º Ciclo</v>
      </c>
      <c r="Q24" s="93" t="str">
        <f>Indice!$D$8</f>
        <v>Secundário Geral</v>
      </c>
      <c r="R24" s="94" t="str">
        <f>Indice!$D$9</f>
        <v>Secundário Profissional</v>
      </c>
    </row>
    <row r="25" spans="2:18" ht="29.25" customHeight="1" x14ac:dyDescent="0.25">
      <c r="B25" s="23" t="s">
        <v>6</v>
      </c>
      <c r="C25" s="182"/>
      <c r="D25" s="189" t="str">
        <f>IF(SUM(E25:I25)&gt;0,AVERAGE(E25:I25),"")</f>
        <v/>
      </c>
      <c r="E25" s="84"/>
      <c r="F25" s="85"/>
      <c r="G25" s="85"/>
      <c r="H25" s="85"/>
      <c r="I25" s="86"/>
      <c r="K25" s="23" t="s">
        <v>6</v>
      </c>
      <c r="L25" s="19"/>
      <c r="M25" s="189" t="str">
        <f>IF(SUM(N25:R25)&gt;0,AVERAGE(N25:R25),"")</f>
        <v/>
      </c>
      <c r="N25" s="84"/>
      <c r="O25" s="85"/>
      <c r="P25" s="85"/>
      <c r="Q25" s="85"/>
      <c r="R25" s="86"/>
    </row>
    <row r="26" spans="2:18" ht="29.25" customHeight="1" x14ac:dyDescent="0.25">
      <c r="B26" s="24" t="s">
        <v>2</v>
      </c>
      <c r="C26" s="183"/>
      <c r="D26" s="190" t="str">
        <f t="shared" ref="D26:D27" si="27">IF(SUM(E26:I26)&gt;0,AVERAGE(E26:I26),"")</f>
        <v/>
      </c>
      <c r="E26" s="78"/>
      <c r="F26" s="79"/>
      <c r="G26" s="79"/>
      <c r="H26" s="79"/>
      <c r="I26" s="80"/>
      <c r="K26" s="24" t="s">
        <v>2</v>
      </c>
      <c r="L26" s="20"/>
      <c r="M26" s="190" t="str">
        <f t="shared" ref="M26:M27" si="28">IF(SUM(N26:R26)&gt;0,AVERAGE(N26:R26),"")</f>
        <v/>
      </c>
      <c r="N26" s="78"/>
      <c r="O26" s="79"/>
      <c r="P26" s="79"/>
      <c r="Q26" s="79"/>
      <c r="R26" s="80"/>
    </row>
    <row r="27" spans="2:18" ht="29.25" customHeight="1" thickBot="1" x14ac:dyDescent="0.3">
      <c r="B27" s="17" t="s">
        <v>3</v>
      </c>
      <c r="C27" s="184"/>
      <c r="D27" s="191" t="str">
        <f t="shared" si="27"/>
        <v/>
      </c>
      <c r="E27" s="81"/>
      <c r="F27" s="82"/>
      <c r="G27" s="82"/>
      <c r="H27" s="82"/>
      <c r="I27" s="83"/>
      <c r="K27" s="17" t="s">
        <v>3</v>
      </c>
      <c r="L27" s="21"/>
      <c r="M27" s="191" t="str">
        <f t="shared" si="28"/>
        <v/>
      </c>
      <c r="N27" s="81"/>
      <c r="O27" s="82"/>
      <c r="P27" s="82"/>
      <c r="Q27" s="82"/>
      <c r="R27" s="83"/>
    </row>
    <row r="28" spans="2:18" ht="15.75" thickBot="1" x14ac:dyDescent="0.3">
      <c r="C28" s="722" t="s">
        <v>51</v>
      </c>
      <c r="D28" s="724"/>
      <c r="E28" s="108" t="str">
        <f>IF(SUM(E25:E27)&gt;0,AVERAGE(E25:E27),"")</f>
        <v/>
      </c>
      <c r="F28" s="109" t="str">
        <f t="shared" ref="F28" si="29">IF(SUM(F25:F27)&gt;0,AVERAGE(F25:F27),"")</f>
        <v/>
      </c>
      <c r="G28" s="109" t="str">
        <f t="shared" ref="G28" si="30">IF(SUM(G25:G27)&gt;0,AVERAGE(G25:G27),"")</f>
        <v/>
      </c>
      <c r="H28" s="109" t="str">
        <f t="shared" ref="H28" si="31">IF(SUM(H25:H27)&gt;0,AVERAGE(H25:H27),"")</f>
        <v/>
      </c>
      <c r="I28" s="110" t="str">
        <f t="shared" ref="I28" si="32">IF(SUM(I25:I27)&gt;0,AVERAGE(I25:I27),"")</f>
        <v/>
      </c>
      <c r="L28" s="722" t="s">
        <v>51</v>
      </c>
      <c r="M28" s="724"/>
      <c r="N28" s="108" t="str">
        <f>IF(SUM(N25:N27)&gt;0,AVERAGE(N25:N27),"")</f>
        <v/>
      </c>
      <c r="O28" s="109" t="str">
        <f t="shared" ref="O28" si="33">IF(SUM(O25:O27)&gt;0,AVERAGE(O25:O27),"")</f>
        <v/>
      </c>
      <c r="P28" s="109" t="str">
        <f t="shared" ref="P28" si="34">IF(SUM(P25:P27)&gt;0,AVERAGE(P25:P27),"")</f>
        <v/>
      </c>
      <c r="Q28" s="109" t="str">
        <f t="shared" ref="Q28" si="35">IF(SUM(Q25:Q27)&gt;0,AVERAGE(Q25:Q27),"")</f>
        <v/>
      </c>
      <c r="R28" s="110" t="str">
        <f t="shared" ref="R28" si="36">IF(SUM(R25:R27)&gt;0,AVERAGE(R25:R27),"")</f>
        <v/>
      </c>
    </row>
    <row r="29" spans="2:18" ht="9.75" customHeight="1" thickBot="1" x14ac:dyDescent="0.3">
      <c r="E29" s="76"/>
      <c r="F29" s="77"/>
      <c r="G29" s="77"/>
      <c r="H29" s="77"/>
      <c r="I29" s="76"/>
      <c r="N29" s="76"/>
      <c r="O29" s="77"/>
      <c r="P29" s="77"/>
      <c r="Q29" s="77"/>
      <c r="R29" s="76"/>
    </row>
    <row r="30" spans="2:18" ht="15.75" thickBot="1" x14ac:dyDescent="0.3">
      <c r="D30" s="720" t="s">
        <v>43</v>
      </c>
      <c r="E30" s="716" t="s">
        <v>50</v>
      </c>
      <c r="F30" s="717"/>
      <c r="G30" s="718"/>
      <c r="H30" s="718"/>
      <c r="I30" s="719"/>
      <c r="M30" s="720" t="s">
        <v>43</v>
      </c>
      <c r="N30" s="716" t="s">
        <v>50</v>
      </c>
      <c r="O30" s="717"/>
      <c r="P30" s="718"/>
      <c r="Q30" s="718"/>
      <c r="R30" s="719"/>
    </row>
    <row r="31" spans="2:18" ht="25.5" customHeight="1" thickBot="1" x14ac:dyDescent="0.3">
      <c r="B31" s="22"/>
      <c r="C31" s="3" t="s">
        <v>56</v>
      </c>
      <c r="D31" s="721"/>
      <c r="E31" s="90" t="str">
        <f>Indice!$D$5</f>
        <v>1º Ciclo</v>
      </c>
      <c r="F31" s="91" t="str">
        <f>Indice!$D$6</f>
        <v>2º Ciclo</v>
      </c>
      <c r="G31" s="92" t="str">
        <f>Indice!$D$7</f>
        <v>3º Ciclo</v>
      </c>
      <c r="H31" s="93" t="str">
        <f>Indice!$D$8</f>
        <v>Secundário Geral</v>
      </c>
      <c r="I31" s="94" t="str">
        <f>Indice!$D$9</f>
        <v>Secundário Profissional</v>
      </c>
      <c r="K31" s="22"/>
      <c r="L31" s="3" t="s">
        <v>61</v>
      </c>
      <c r="M31" s="721"/>
      <c r="N31" s="90" t="str">
        <f>Indice!$D$5</f>
        <v>1º Ciclo</v>
      </c>
      <c r="O31" s="91" t="str">
        <f>Indice!$D$6</f>
        <v>2º Ciclo</v>
      </c>
      <c r="P31" s="92" t="str">
        <f>Indice!$D$7</f>
        <v>3º Ciclo</v>
      </c>
      <c r="Q31" s="93" t="str">
        <f>Indice!$D$8</f>
        <v>Secundário Geral</v>
      </c>
      <c r="R31" s="94" t="str">
        <f>Indice!$D$9</f>
        <v>Secundário Profissional</v>
      </c>
    </row>
    <row r="32" spans="2:18" ht="29.25" customHeight="1" x14ac:dyDescent="0.25">
      <c r="B32" s="23" t="s">
        <v>6</v>
      </c>
      <c r="C32" s="19"/>
      <c r="D32" s="189" t="str">
        <f>IF(SUM(E32:I32)&gt;0,AVERAGE(E32:I32),"")</f>
        <v/>
      </c>
      <c r="E32" s="84"/>
      <c r="F32" s="85"/>
      <c r="G32" s="85"/>
      <c r="H32" s="85"/>
      <c r="I32" s="86"/>
      <c r="K32" s="23" t="s">
        <v>6</v>
      </c>
      <c r="L32" s="19"/>
      <c r="M32" s="189" t="str">
        <f>IF(SUM(N32:R32)&gt;0,AVERAGE(N32:R32),"")</f>
        <v/>
      </c>
      <c r="N32" s="84"/>
      <c r="O32" s="85"/>
      <c r="P32" s="85"/>
      <c r="Q32" s="85"/>
      <c r="R32" s="86"/>
    </row>
    <row r="33" spans="2:18" ht="29.25" customHeight="1" x14ac:dyDescent="0.25">
      <c r="B33" s="24" t="s">
        <v>2</v>
      </c>
      <c r="C33" s="20"/>
      <c r="D33" s="190" t="str">
        <f t="shared" ref="D33:D34" si="37">IF(SUM(E33:I33)&gt;0,AVERAGE(E33:I33),"")</f>
        <v/>
      </c>
      <c r="E33" s="78"/>
      <c r="F33" s="79"/>
      <c r="G33" s="79"/>
      <c r="H33" s="79"/>
      <c r="I33" s="80"/>
      <c r="K33" s="24" t="s">
        <v>2</v>
      </c>
      <c r="L33" s="20"/>
      <c r="M33" s="190" t="str">
        <f t="shared" ref="M33:M34" si="38">IF(SUM(N33:R33)&gt;0,AVERAGE(N33:R33),"")</f>
        <v/>
      </c>
      <c r="N33" s="78"/>
      <c r="O33" s="79"/>
      <c r="P33" s="79"/>
      <c r="Q33" s="79"/>
      <c r="R33" s="80"/>
    </row>
    <row r="34" spans="2:18" ht="29.25" customHeight="1" thickBot="1" x14ac:dyDescent="0.3">
      <c r="B34" s="17" t="s">
        <v>3</v>
      </c>
      <c r="C34" s="21"/>
      <c r="D34" s="191" t="str">
        <f t="shared" si="37"/>
        <v/>
      </c>
      <c r="E34" s="81"/>
      <c r="F34" s="82"/>
      <c r="G34" s="82"/>
      <c r="H34" s="82"/>
      <c r="I34" s="83"/>
      <c r="K34" s="17" t="s">
        <v>3</v>
      </c>
      <c r="L34" s="21"/>
      <c r="M34" s="191" t="str">
        <f t="shared" si="38"/>
        <v/>
      </c>
      <c r="N34" s="81"/>
      <c r="O34" s="82"/>
      <c r="P34" s="82"/>
      <c r="Q34" s="82"/>
      <c r="R34" s="83"/>
    </row>
    <row r="35" spans="2:18" ht="15.75" thickBot="1" x14ac:dyDescent="0.3">
      <c r="C35" s="722" t="s">
        <v>51</v>
      </c>
      <c r="D35" s="724"/>
      <c r="E35" s="108" t="str">
        <f>IF(SUM(E32:E34)&gt;0,AVERAGE(E32:E34),"")</f>
        <v/>
      </c>
      <c r="F35" s="109" t="str">
        <f t="shared" ref="F35" si="39">IF(SUM(F32:F34)&gt;0,AVERAGE(F32:F34),"")</f>
        <v/>
      </c>
      <c r="G35" s="109" t="str">
        <f t="shared" ref="G35" si="40">IF(SUM(G32:G34)&gt;0,AVERAGE(G32:G34),"")</f>
        <v/>
      </c>
      <c r="H35" s="109" t="str">
        <f t="shared" ref="H35" si="41">IF(SUM(H32:H34)&gt;0,AVERAGE(H32:H34),"")</f>
        <v/>
      </c>
      <c r="I35" s="110" t="str">
        <f t="shared" ref="I35" si="42">IF(SUM(I32:I34)&gt;0,AVERAGE(I32:I34),"")</f>
        <v/>
      </c>
      <c r="L35" s="722" t="s">
        <v>51</v>
      </c>
      <c r="M35" s="724"/>
      <c r="N35" s="108" t="str">
        <f>IF(SUM(N32:N34)&gt;0,AVERAGE(N32:N34),"")</f>
        <v/>
      </c>
      <c r="O35" s="109" t="str">
        <f t="shared" ref="O35" si="43">IF(SUM(O32:O34)&gt;0,AVERAGE(O32:O34),"")</f>
        <v/>
      </c>
      <c r="P35" s="109" t="str">
        <f t="shared" ref="P35" si="44">IF(SUM(P32:P34)&gt;0,AVERAGE(P32:P34),"")</f>
        <v/>
      </c>
      <c r="Q35" s="109" t="str">
        <f t="shared" ref="Q35" si="45">IF(SUM(Q32:Q34)&gt;0,AVERAGE(Q32:Q34),"")</f>
        <v/>
      </c>
      <c r="R35" s="110" t="str">
        <f t="shared" ref="R35" si="46">IF(SUM(R32:R34)&gt;0,AVERAGE(R32:R34),"")</f>
        <v/>
      </c>
    </row>
  </sheetData>
  <protectedRanges>
    <protectedRange sqref="C3:C6 E4:I6 C10:C13 E11:I13 C17:C20 C24:C27 E18:I20 E25:I27 C31:C34 E32:I34 L10:L13 L3:L6 L17:L20 L24:L27 L31:L34 N4:R6 N11:R13 N18:R20 N25:R27 N32:R34" name="Intervalo1"/>
  </protectedRanges>
  <mergeCells count="30">
    <mergeCell ref="L35:M35"/>
    <mergeCell ref="L28:M28"/>
    <mergeCell ref="L21:M21"/>
    <mergeCell ref="D9:D10"/>
    <mergeCell ref="E9:I9"/>
    <mergeCell ref="D16:D17"/>
    <mergeCell ref="E16:I16"/>
    <mergeCell ref="D23:D24"/>
    <mergeCell ref="E23:I23"/>
    <mergeCell ref="C35:D35"/>
    <mergeCell ref="M16:M17"/>
    <mergeCell ref="L14:M14"/>
    <mergeCell ref="M23:M24"/>
    <mergeCell ref="D30:D31"/>
    <mergeCell ref="E30:I30"/>
    <mergeCell ref="E2:I2"/>
    <mergeCell ref="D2:D3"/>
    <mergeCell ref="M2:M3"/>
    <mergeCell ref="N2:R2"/>
    <mergeCell ref="M9:M10"/>
    <mergeCell ref="N9:R9"/>
    <mergeCell ref="L7:M7"/>
    <mergeCell ref="N16:R16"/>
    <mergeCell ref="N23:R23"/>
    <mergeCell ref="M30:M31"/>
    <mergeCell ref="N30:R30"/>
    <mergeCell ref="C7:D7"/>
    <mergeCell ref="C14:D14"/>
    <mergeCell ref="C21:D21"/>
    <mergeCell ref="C28:D28"/>
  </mergeCells>
  <dataValidations count="1">
    <dataValidation type="decimal" allowBlank="1" showInputMessage="1" showErrorMessage="1" errorTitle="erro" error="Insira valores entre 1 e 5._x000a__x000a_Para valores decimais use a vírgula (,) para separar as unidades das décimas em vez do ponto (.)" sqref="E4:I6 E11:I13 E18:I20 E25:I27 N25:R27 N18:R20 N11:R13 N4:R6 E32:I34 N32:R34" xr:uid="{5FE63B0D-589E-4F44-BCAA-A1C5BC96DF7D}">
      <formula1>1</formula1>
      <formula2>5</formula2>
    </dataValidation>
  </dataValidations>
  <hyperlinks>
    <hyperlink ref="B1" location="Indice!A1" display="Índice" xr:uid="{1749C415-480E-46C6-A7D2-248B6F48D9C2}"/>
  </hyperlink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8F25-B806-4739-8B57-5B5B1E02A6DD}">
  <sheetPr>
    <tabColor theme="7" tint="0.59999389629810485"/>
    <pageSetUpPr fitToPage="1"/>
  </sheetPr>
  <dimension ref="A1:R69"/>
  <sheetViews>
    <sheetView showGridLines="0" topLeftCell="A49" zoomScaleNormal="100" workbookViewId="0">
      <selection activeCell="M48" sqref="M48"/>
    </sheetView>
  </sheetViews>
  <sheetFormatPr defaultRowHeight="15" x14ac:dyDescent="0.25"/>
  <cols>
    <col min="1" max="1" width="7.42578125" customWidth="1"/>
    <col min="2" max="2" width="3" customWidth="1"/>
    <col min="3" max="3" width="69" customWidth="1"/>
    <col min="4" max="5" width="8.42578125" style="101" customWidth="1"/>
    <col min="6" max="7" width="9.28515625" style="101" customWidth="1"/>
    <col min="8" max="9" width="10.7109375" style="101" customWidth="1"/>
    <col min="10" max="10" width="2.7109375" customWidth="1"/>
    <col min="11" max="11" width="6.140625" customWidth="1"/>
    <col min="12" max="12" width="9.28515625" customWidth="1"/>
    <col min="18" max="18" width="2.7109375" customWidth="1"/>
  </cols>
  <sheetData>
    <row r="1" spans="1:11" ht="20.25" customHeight="1" x14ac:dyDescent="0.25">
      <c r="A1" s="589" t="s">
        <v>243</v>
      </c>
    </row>
    <row r="2" spans="1:11" ht="5.25" customHeight="1" thickBot="1" x14ac:dyDescent="0.3"/>
    <row r="3" spans="1:11" ht="15.75" thickTop="1" x14ac:dyDescent="0.25">
      <c r="B3" s="544"/>
      <c r="C3" s="676" t="s">
        <v>276</v>
      </c>
      <c r="D3" s="676"/>
      <c r="E3" s="676"/>
      <c r="F3" s="676"/>
      <c r="G3" s="676"/>
      <c r="H3" s="676"/>
      <c r="I3" s="676"/>
      <c r="J3" s="546"/>
      <c r="K3" s="5"/>
    </row>
    <row r="4" spans="1:11" x14ac:dyDescent="0.25">
      <c r="B4" s="545"/>
      <c r="C4" s="677"/>
      <c r="D4" s="677"/>
      <c r="E4" s="677"/>
      <c r="F4" s="677"/>
      <c r="G4" s="677"/>
      <c r="H4" s="677"/>
      <c r="I4" s="677"/>
      <c r="J4" s="547"/>
      <c r="K4" s="5"/>
    </row>
    <row r="5" spans="1:11" ht="29.25" customHeight="1" thickBot="1" x14ac:dyDescent="0.3">
      <c r="B5" s="528"/>
      <c r="C5" s="734" t="s">
        <v>62</v>
      </c>
      <c r="D5" s="734"/>
      <c r="E5" s="734"/>
      <c r="F5" s="734"/>
      <c r="G5" s="734"/>
      <c r="H5" s="734"/>
      <c r="I5" s="734"/>
      <c r="J5" s="529"/>
      <c r="K5" s="5"/>
    </row>
    <row r="6" spans="1:11" ht="15.75" thickBot="1" x14ac:dyDescent="0.3">
      <c r="B6" s="528"/>
      <c r="C6" s="530"/>
      <c r="D6" s="720" t="s">
        <v>43</v>
      </c>
      <c r="E6" s="716" t="s">
        <v>50</v>
      </c>
      <c r="F6" s="717"/>
      <c r="G6" s="718"/>
      <c r="H6" s="718"/>
      <c r="I6" s="719"/>
      <c r="J6" s="529"/>
      <c r="K6" s="5"/>
    </row>
    <row r="7" spans="1:11" ht="25.5" customHeight="1" thickBot="1" x14ac:dyDescent="0.3">
      <c r="B7" s="528"/>
      <c r="C7" s="531" t="s">
        <v>23</v>
      </c>
      <c r="D7" s="721"/>
      <c r="E7" s="90" t="str">
        <f>Indice!$D$5</f>
        <v>1º Ciclo</v>
      </c>
      <c r="F7" s="91" t="str">
        <f>Indice!$D$6</f>
        <v>2º Ciclo</v>
      </c>
      <c r="G7" s="92" t="str">
        <f>Indice!$D$7</f>
        <v>3º Ciclo</v>
      </c>
      <c r="H7" s="93" t="str">
        <f>Indice!$D$8</f>
        <v>Secundário Geral</v>
      </c>
      <c r="I7" s="94" t="str">
        <f>Indice!$D$9</f>
        <v>Secundário Profissional</v>
      </c>
      <c r="J7" s="529"/>
      <c r="K7" s="5"/>
    </row>
    <row r="8" spans="1:11" x14ac:dyDescent="0.25">
      <c r="B8" s="528"/>
      <c r="C8" s="137" t="s">
        <v>12</v>
      </c>
      <c r="D8" s="185">
        <f>IF(SUM(E8:I8)&gt;0,AVERAGE(E8:I8),"")</f>
        <v>4.1000000000000005</v>
      </c>
      <c r="E8" s="131">
        <v>3.9</v>
      </c>
      <c r="F8" s="125">
        <v>4.0999999999999996</v>
      </c>
      <c r="G8" s="125">
        <v>4.3</v>
      </c>
      <c r="H8" s="125"/>
      <c r="I8" s="126"/>
      <c r="J8" s="529"/>
      <c r="K8" s="5"/>
    </row>
    <row r="9" spans="1:11" x14ac:dyDescent="0.25">
      <c r="B9" s="528"/>
      <c r="C9" s="138" t="s">
        <v>13</v>
      </c>
      <c r="D9" s="186">
        <f t="shared" ref="D9:D16" si="0">IF(SUM(E9:I9)&gt;0,AVERAGE(E9:I9),"")</f>
        <v>4.2</v>
      </c>
      <c r="E9" s="132">
        <v>4.4000000000000004</v>
      </c>
      <c r="F9" s="127">
        <v>4.2</v>
      </c>
      <c r="G9" s="127">
        <v>4</v>
      </c>
      <c r="H9" s="127"/>
      <c r="I9" s="128"/>
      <c r="J9" s="529"/>
      <c r="K9" s="5"/>
    </row>
    <row r="10" spans="1:11" x14ac:dyDescent="0.25">
      <c r="B10" s="528"/>
      <c r="C10" s="138" t="s">
        <v>7</v>
      </c>
      <c r="D10" s="186">
        <f t="shared" si="0"/>
        <v>4.2</v>
      </c>
      <c r="E10" s="132">
        <v>4.2</v>
      </c>
      <c r="F10" s="127">
        <v>4.4000000000000004</v>
      </c>
      <c r="G10" s="127">
        <v>4</v>
      </c>
      <c r="H10" s="127"/>
      <c r="I10" s="128"/>
      <c r="J10" s="529"/>
      <c r="K10" s="5"/>
    </row>
    <row r="11" spans="1:11" x14ac:dyDescent="0.25">
      <c r="B11" s="528"/>
      <c r="C11" s="138" t="s">
        <v>8</v>
      </c>
      <c r="D11" s="186">
        <f t="shared" si="0"/>
        <v>3.7333333333333329</v>
      </c>
      <c r="E11" s="132">
        <v>3.7</v>
      </c>
      <c r="F11" s="127">
        <v>3.8</v>
      </c>
      <c r="G11" s="127">
        <v>3.7</v>
      </c>
      <c r="H11" s="127"/>
      <c r="I11" s="128"/>
      <c r="J11" s="529"/>
      <c r="K11" s="5"/>
    </row>
    <row r="12" spans="1:11" x14ac:dyDescent="0.25">
      <c r="B12" s="528"/>
      <c r="C12" s="138" t="s">
        <v>14</v>
      </c>
      <c r="D12" s="186">
        <f t="shared" si="0"/>
        <v>3.9</v>
      </c>
      <c r="E12" s="132">
        <v>3.7</v>
      </c>
      <c r="F12" s="127">
        <v>4.0999999999999996</v>
      </c>
      <c r="G12" s="127">
        <v>3.9</v>
      </c>
      <c r="H12" s="127"/>
      <c r="I12" s="128"/>
      <c r="J12" s="529"/>
      <c r="K12" s="5"/>
    </row>
    <row r="13" spans="1:11" x14ac:dyDescent="0.25">
      <c r="B13" s="528"/>
      <c r="C13" s="138" t="s">
        <v>9</v>
      </c>
      <c r="D13" s="186">
        <f t="shared" si="0"/>
        <v>4</v>
      </c>
      <c r="E13" s="132">
        <v>4.2</v>
      </c>
      <c r="F13" s="127">
        <v>4</v>
      </c>
      <c r="G13" s="127">
        <v>3.8</v>
      </c>
      <c r="H13" s="127"/>
      <c r="I13" s="128"/>
      <c r="J13" s="529"/>
      <c r="K13" s="5"/>
    </row>
    <row r="14" spans="1:11" x14ac:dyDescent="0.25">
      <c r="B14" s="528"/>
      <c r="C14" s="138" t="s">
        <v>10</v>
      </c>
      <c r="D14" s="186">
        <f t="shared" si="0"/>
        <v>3.2000000000000006</v>
      </c>
      <c r="E14" s="132">
        <v>3.1</v>
      </c>
      <c r="F14" s="127">
        <v>3.3</v>
      </c>
      <c r="G14" s="127">
        <v>3.2</v>
      </c>
      <c r="H14" s="127"/>
      <c r="I14" s="128"/>
      <c r="J14" s="529"/>
      <c r="K14" s="5"/>
    </row>
    <row r="15" spans="1:11" x14ac:dyDescent="0.25">
      <c r="B15" s="528"/>
      <c r="C15" s="208" t="s">
        <v>11</v>
      </c>
      <c r="D15" s="209">
        <f t="shared" si="0"/>
        <v>3.9</v>
      </c>
      <c r="E15" s="210">
        <v>4.0999999999999996</v>
      </c>
      <c r="F15" s="211">
        <v>3.8</v>
      </c>
      <c r="G15" s="211">
        <v>3.8</v>
      </c>
      <c r="H15" s="211"/>
      <c r="I15" s="212"/>
      <c r="J15" s="529"/>
      <c r="K15" s="5"/>
    </row>
    <row r="16" spans="1:11" ht="15.75" thickBot="1" x14ac:dyDescent="0.3">
      <c r="B16" s="528"/>
      <c r="C16" s="139" t="s">
        <v>137</v>
      </c>
      <c r="D16" s="187" t="str">
        <f t="shared" si="0"/>
        <v/>
      </c>
      <c r="E16" s="133"/>
      <c r="F16" s="129"/>
      <c r="G16" s="129"/>
      <c r="H16" s="129"/>
      <c r="I16" s="130"/>
      <c r="J16" s="529"/>
      <c r="K16" s="5"/>
    </row>
    <row r="17" spans="2:11" x14ac:dyDescent="0.25">
      <c r="B17" s="528"/>
      <c r="C17" s="99" t="s">
        <v>68</v>
      </c>
      <c r="D17" s="10"/>
      <c r="E17" s="10"/>
      <c r="F17" s="10"/>
      <c r="G17" s="10"/>
      <c r="H17" s="10"/>
      <c r="I17" s="10"/>
      <c r="J17" s="529"/>
      <c r="K17" s="5"/>
    </row>
    <row r="18" spans="2:11" ht="15.75" thickBot="1" x14ac:dyDescent="0.3">
      <c r="B18" s="532"/>
      <c r="C18" s="533"/>
      <c r="D18" s="534"/>
      <c r="E18" s="534"/>
      <c r="F18" s="534"/>
      <c r="G18" s="534"/>
      <c r="H18" s="534"/>
      <c r="I18" s="534"/>
      <c r="J18" s="535"/>
      <c r="K18" s="5"/>
    </row>
    <row r="19" spans="2:11" ht="16.5" thickTop="1" thickBot="1" x14ac:dyDescent="0.3">
      <c r="C19" s="99"/>
    </row>
    <row r="20" spans="2:11" ht="15.75" thickTop="1" x14ac:dyDescent="0.25">
      <c r="B20" s="544"/>
      <c r="C20" s="676" t="s">
        <v>277</v>
      </c>
      <c r="D20" s="676"/>
      <c r="E20" s="676"/>
      <c r="F20" s="676"/>
      <c r="G20" s="676"/>
      <c r="H20" s="676"/>
      <c r="I20" s="676"/>
      <c r="J20" s="546"/>
      <c r="K20" s="5"/>
    </row>
    <row r="21" spans="2:11" ht="15" customHeight="1" x14ac:dyDescent="0.25">
      <c r="B21" s="545"/>
      <c r="C21" s="677"/>
      <c r="D21" s="677"/>
      <c r="E21" s="677"/>
      <c r="F21" s="677"/>
      <c r="G21" s="677"/>
      <c r="H21" s="677"/>
      <c r="I21" s="677"/>
      <c r="J21" s="547"/>
      <c r="K21" s="5"/>
    </row>
    <row r="22" spans="2:11" ht="19.5" customHeight="1" thickBot="1" x14ac:dyDescent="0.3">
      <c r="B22" s="528"/>
      <c r="C22" s="734" t="s">
        <v>15</v>
      </c>
      <c r="D22" s="734"/>
      <c r="E22" s="734"/>
      <c r="F22" s="734"/>
      <c r="G22" s="734"/>
      <c r="H22" s="734"/>
      <c r="I22" s="734"/>
      <c r="J22" s="529"/>
      <c r="K22" s="5"/>
    </row>
    <row r="23" spans="2:11" ht="15.75" thickBot="1" x14ac:dyDescent="0.3">
      <c r="B23" s="528"/>
      <c r="C23" s="530"/>
      <c r="D23" s="720" t="s">
        <v>43</v>
      </c>
      <c r="E23" s="716" t="s">
        <v>50</v>
      </c>
      <c r="F23" s="717"/>
      <c r="G23" s="718"/>
      <c r="H23" s="718"/>
      <c r="I23" s="719"/>
      <c r="J23" s="529"/>
      <c r="K23" s="5"/>
    </row>
    <row r="24" spans="2:11" ht="23.25" thickBot="1" x14ac:dyDescent="0.3">
      <c r="B24" s="528"/>
      <c r="C24" s="531" t="s">
        <v>23</v>
      </c>
      <c r="D24" s="721"/>
      <c r="E24" s="90" t="str">
        <f>Indice!$D$5</f>
        <v>1º Ciclo</v>
      </c>
      <c r="F24" s="91" t="str">
        <f>Indice!$D$6</f>
        <v>2º Ciclo</v>
      </c>
      <c r="G24" s="92" t="str">
        <f>Indice!$D$7</f>
        <v>3º Ciclo</v>
      </c>
      <c r="H24" s="93" t="str">
        <f>Indice!$D$8</f>
        <v>Secundário Geral</v>
      </c>
      <c r="I24" s="94" t="str">
        <f>Indice!$D$9</f>
        <v>Secundário Profissional</v>
      </c>
      <c r="J24" s="529"/>
      <c r="K24" s="5"/>
    </row>
    <row r="25" spans="2:11" x14ac:dyDescent="0.25">
      <c r="B25" s="528"/>
      <c r="C25" s="95" t="s">
        <v>16</v>
      </c>
      <c r="D25" s="185">
        <f t="shared" ref="D25:D28" si="1">IF(SUM(E25:I25)&gt;0,AVERAGE(E25:I25),"")</f>
        <v>3.9666666666666663</v>
      </c>
      <c r="E25" s="131">
        <v>4</v>
      </c>
      <c r="F25" s="125">
        <v>4.0999999999999996</v>
      </c>
      <c r="G25" s="125">
        <v>3.8</v>
      </c>
      <c r="H25" s="125"/>
      <c r="I25" s="126"/>
      <c r="J25" s="539"/>
      <c r="K25" s="98"/>
    </row>
    <row r="26" spans="2:11" x14ac:dyDescent="0.25">
      <c r="B26" s="528"/>
      <c r="C26" s="96" t="s">
        <v>17</v>
      </c>
      <c r="D26" s="186">
        <f t="shared" si="1"/>
        <v>3.9333333333333336</v>
      </c>
      <c r="E26" s="132">
        <v>4.0999999999999996</v>
      </c>
      <c r="F26" s="127">
        <v>4</v>
      </c>
      <c r="G26" s="127">
        <v>3.7</v>
      </c>
      <c r="H26" s="127"/>
      <c r="I26" s="128"/>
      <c r="J26" s="539"/>
      <c r="K26" s="98"/>
    </row>
    <row r="27" spans="2:11" ht="15" customHeight="1" x14ac:dyDescent="0.25">
      <c r="B27" s="528"/>
      <c r="C27" s="96" t="s">
        <v>19</v>
      </c>
      <c r="D27" s="186">
        <f t="shared" si="1"/>
        <v>3.9666666666666668</v>
      </c>
      <c r="E27" s="132">
        <v>4</v>
      </c>
      <c r="F27" s="127">
        <v>4</v>
      </c>
      <c r="G27" s="127">
        <v>3.9</v>
      </c>
      <c r="H27" s="127"/>
      <c r="I27" s="128"/>
      <c r="J27" s="539"/>
      <c r="K27" s="98"/>
    </row>
    <row r="28" spans="2:11" ht="15.75" customHeight="1" thickBot="1" x14ac:dyDescent="0.3">
      <c r="B28" s="528"/>
      <c r="C28" s="97" t="s">
        <v>18</v>
      </c>
      <c r="D28" s="187">
        <f t="shared" si="1"/>
        <v>4.2</v>
      </c>
      <c r="E28" s="133">
        <v>4.2</v>
      </c>
      <c r="F28" s="129">
        <v>4.0999999999999996</v>
      </c>
      <c r="G28" s="129">
        <v>4.3</v>
      </c>
      <c r="H28" s="129"/>
      <c r="I28" s="130"/>
      <c r="J28" s="539"/>
      <c r="K28" s="98"/>
    </row>
    <row r="29" spans="2:11" ht="15.75" customHeight="1" x14ac:dyDescent="0.25">
      <c r="B29" s="528"/>
      <c r="C29" s="732" t="s">
        <v>219</v>
      </c>
      <c r="D29" s="732"/>
      <c r="E29" s="732"/>
      <c r="F29" s="732"/>
      <c r="G29" s="732"/>
      <c r="H29" s="732"/>
      <c r="I29" s="732"/>
      <c r="J29" s="539"/>
      <c r="K29" s="98"/>
    </row>
    <row r="30" spans="2:11" ht="15" customHeight="1" thickBot="1" x14ac:dyDescent="0.3">
      <c r="B30" s="532"/>
      <c r="C30" s="540"/>
      <c r="D30" s="540"/>
      <c r="E30" s="541"/>
      <c r="F30" s="541"/>
      <c r="G30" s="541"/>
      <c r="H30" s="541"/>
      <c r="I30" s="541"/>
      <c r="J30" s="535"/>
      <c r="K30" s="5"/>
    </row>
    <row r="31" spans="2:11" ht="15" customHeight="1" thickTop="1" thickBot="1" x14ac:dyDescent="0.3">
      <c r="C31" s="248"/>
      <c r="D31" s="248"/>
      <c r="E31" s="140"/>
      <c r="F31" s="140"/>
      <c r="G31" s="140"/>
      <c r="H31" s="140"/>
      <c r="I31" s="140"/>
    </row>
    <row r="32" spans="2:11" ht="15" customHeight="1" thickTop="1" x14ac:dyDescent="0.25">
      <c r="B32" s="544"/>
      <c r="C32" s="676" t="s">
        <v>278</v>
      </c>
      <c r="D32" s="676"/>
      <c r="E32" s="676"/>
      <c r="F32" s="676"/>
      <c r="G32" s="676"/>
      <c r="H32" s="676"/>
      <c r="I32" s="676"/>
      <c r="J32" s="546"/>
      <c r="K32" s="5"/>
    </row>
    <row r="33" spans="2:11" x14ac:dyDescent="0.25">
      <c r="B33" s="545"/>
      <c r="C33" s="677"/>
      <c r="D33" s="677"/>
      <c r="E33" s="677"/>
      <c r="F33" s="677"/>
      <c r="G33" s="677"/>
      <c r="H33" s="677"/>
      <c r="I33" s="677"/>
      <c r="J33" s="547"/>
      <c r="K33" s="5"/>
    </row>
    <row r="34" spans="2:11" ht="18" customHeight="1" thickBot="1" x14ac:dyDescent="0.3">
      <c r="B34" s="528"/>
      <c r="C34" s="633" t="s">
        <v>20</v>
      </c>
      <c r="D34" s="633"/>
      <c r="E34" s="633"/>
      <c r="F34" s="633"/>
      <c r="G34" s="633"/>
      <c r="H34" s="633"/>
      <c r="I34" s="633"/>
      <c r="J34" s="529"/>
      <c r="K34" s="5"/>
    </row>
    <row r="35" spans="2:11" ht="15.75" thickBot="1" x14ac:dyDescent="0.3">
      <c r="B35" s="528"/>
      <c r="C35" s="521"/>
      <c r="D35" s="720" t="s">
        <v>43</v>
      </c>
      <c r="E35" s="716" t="s">
        <v>50</v>
      </c>
      <c r="F35" s="717"/>
      <c r="G35" s="718"/>
      <c r="H35" s="718"/>
      <c r="I35" s="719"/>
      <c r="J35" s="529"/>
      <c r="K35" s="5"/>
    </row>
    <row r="36" spans="2:11" ht="23.25" thickBot="1" x14ac:dyDescent="0.3">
      <c r="B36" s="528"/>
      <c r="C36" s="531" t="s">
        <v>23</v>
      </c>
      <c r="D36" s="721"/>
      <c r="E36" s="90" t="str">
        <f>Indice!$D$5</f>
        <v>1º Ciclo</v>
      </c>
      <c r="F36" s="91" t="str">
        <f>Indice!$D$6</f>
        <v>2º Ciclo</v>
      </c>
      <c r="G36" s="92" t="str">
        <f>Indice!$D$7</f>
        <v>3º Ciclo</v>
      </c>
      <c r="H36" s="93" t="str">
        <f>Indice!$D$8</f>
        <v>Secundário Geral</v>
      </c>
      <c r="I36" s="94" t="str">
        <f>Indice!$D$9</f>
        <v>Secundário Profissional</v>
      </c>
      <c r="J36" s="529"/>
      <c r="K36" s="5"/>
    </row>
    <row r="37" spans="2:11" ht="15.75" thickBot="1" x14ac:dyDescent="0.3">
      <c r="B37" s="528"/>
      <c r="C37" s="7" t="s">
        <v>21</v>
      </c>
      <c r="D37" s="188">
        <f>IF(SUM(E37:I37)&gt;0,AVERAGE(E37:I37),"")</f>
        <v>3.6666666666666665</v>
      </c>
      <c r="E37" s="150">
        <v>3.2</v>
      </c>
      <c r="F37" s="134">
        <v>4.3</v>
      </c>
      <c r="G37" s="134">
        <v>3.5</v>
      </c>
      <c r="H37" s="134"/>
      <c r="I37" s="135"/>
      <c r="J37" s="529"/>
      <c r="K37" s="5"/>
    </row>
    <row r="38" spans="2:11" x14ac:dyDescent="0.25">
      <c r="B38" s="528"/>
      <c r="C38" s="536" t="s">
        <v>69</v>
      </c>
      <c r="D38" s="5"/>
      <c r="E38" s="10"/>
      <c r="F38" s="10"/>
      <c r="G38" s="10"/>
      <c r="H38" s="10"/>
      <c r="I38" s="10"/>
      <c r="J38" s="529"/>
      <c r="K38" s="5"/>
    </row>
    <row r="39" spans="2:11" ht="15.75" thickBot="1" x14ac:dyDescent="0.3">
      <c r="B39" s="532"/>
      <c r="C39" s="537"/>
      <c r="D39" s="538"/>
      <c r="E39" s="534"/>
      <c r="F39" s="534"/>
      <c r="G39" s="534"/>
      <c r="H39" s="534"/>
      <c r="I39" s="534"/>
      <c r="J39" s="535"/>
      <c r="K39" s="5"/>
    </row>
    <row r="40" spans="2:11" ht="15" customHeight="1" thickTop="1" thickBot="1" x14ac:dyDescent="0.3">
      <c r="C40" s="248"/>
      <c r="D40" s="248"/>
      <c r="E40" s="140"/>
      <c r="F40" s="140"/>
      <c r="G40" s="140"/>
      <c r="H40" s="140"/>
      <c r="I40" s="140"/>
    </row>
    <row r="41" spans="2:11" ht="15" customHeight="1" thickTop="1" x14ac:dyDescent="0.25">
      <c r="B41" s="544"/>
      <c r="C41" s="676" t="s">
        <v>279</v>
      </c>
      <c r="D41" s="676"/>
      <c r="E41" s="676"/>
      <c r="F41" s="676"/>
      <c r="G41" s="676"/>
      <c r="H41" s="676"/>
      <c r="I41" s="676"/>
      <c r="J41" s="546"/>
      <c r="K41" s="5"/>
    </row>
    <row r="42" spans="2:11" x14ac:dyDescent="0.25">
      <c r="B42" s="545"/>
      <c r="C42" s="677"/>
      <c r="D42" s="677"/>
      <c r="E42" s="677"/>
      <c r="F42" s="677"/>
      <c r="G42" s="677"/>
      <c r="H42" s="677"/>
      <c r="I42" s="677"/>
      <c r="J42" s="547"/>
      <c r="K42" s="5"/>
    </row>
    <row r="43" spans="2:11" ht="30" customHeight="1" thickBot="1" x14ac:dyDescent="0.3">
      <c r="B43" s="528"/>
      <c r="C43" s="734" t="s">
        <v>22</v>
      </c>
      <c r="D43" s="734"/>
      <c r="E43" s="734"/>
      <c r="F43" s="734"/>
      <c r="G43" s="734"/>
      <c r="H43" s="734"/>
      <c r="I43" s="734"/>
      <c r="J43" s="529"/>
      <c r="K43" s="5"/>
    </row>
    <row r="44" spans="2:11" ht="15.75" thickBot="1" x14ac:dyDescent="0.3">
      <c r="B44" s="528"/>
      <c r="C44" s="530"/>
      <c r="D44" s="720" t="s">
        <v>43</v>
      </c>
      <c r="E44" s="725" t="s">
        <v>50</v>
      </c>
      <c r="F44" s="717"/>
      <c r="G44" s="718"/>
      <c r="H44" s="718"/>
      <c r="I44" s="719"/>
      <c r="J44" s="529"/>
      <c r="K44" s="5"/>
    </row>
    <row r="45" spans="2:11" ht="23.25" thickBot="1" x14ac:dyDescent="0.3">
      <c r="B45" s="528"/>
      <c r="C45" s="531"/>
      <c r="D45" s="721"/>
      <c r="E45" s="136" t="str">
        <f>Indice!$D$5</f>
        <v>1º Ciclo</v>
      </c>
      <c r="F45" s="91" t="str">
        <f>Indice!$D$6</f>
        <v>2º Ciclo</v>
      </c>
      <c r="G45" s="92" t="str">
        <f>Indice!$D$7</f>
        <v>3º Ciclo</v>
      </c>
      <c r="H45" s="93" t="str">
        <f>Indice!$D$8</f>
        <v>Secundário Geral</v>
      </c>
      <c r="I45" s="94" t="str">
        <f>Indice!$D$9</f>
        <v>Secundário Profissional</v>
      </c>
      <c r="J45" s="529"/>
      <c r="K45" s="5"/>
    </row>
    <row r="46" spans="2:11" x14ac:dyDescent="0.25">
      <c r="B46" s="528"/>
      <c r="C46" s="95" t="s">
        <v>38</v>
      </c>
      <c r="D46" s="185">
        <f>IF(SUM(E46:I46)&gt;0,AVERAGE(E46:I46),"")</f>
        <v>2.3333333333333335</v>
      </c>
      <c r="E46" s="131">
        <v>2.5</v>
      </c>
      <c r="F46" s="125">
        <v>2.5</v>
      </c>
      <c r="G46" s="125">
        <v>2</v>
      </c>
      <c r="H46" s="125"/>
      <c r="I46" s="126"/>
      <c r="J46" s="529"/>
      <c r="K46" s="5"/>
    </row>
    <row r="47" spans="2:11" ht="15.75" thickBot="1" x14ac:dyDescent="0.3">
      <c r="B47" s="528"/>
      <c r="C47" s="97" t="s">
        <v>2</v>
      </c>
      <c r="D47" s="187">
        <f>IF(SUM(E47:I47)&gt;0,AVERAGE(E47:I47),"")</f>
        <v>2.4</v>
      </c>
      <c r="E47" s="133">
        <v>2.7</v>
      </c>
      <c r="F47" s="129">
        <v>2.2999999999999998</v>
      </c>
      <c r="G47" s="129">
        <v>2.2000000000000002</v>
      </c>
      <c r="H47" s="129"/>
      <c r="I47" s="130"/>
      <c r="J47" s="529"/>
      <c r="K47" s="5"/>
    </row>
    <row r="48" spans="2:11" x14ac:dyDescent="0.25">
      <c r="B48" s="528"/>
      <c r="C48" s="730" t="s">
        <v>64</v>
      </c>
      <c r="D48" s="731"/>
      <c r="E48" s="730"/>
      <c r="F48" s="730"/>
      <c r="G48" s="730"/>
      <c r="H48" s="730"/>
      <c r="I48" s="730"/>
      <c r="J48" s="529"/>
      <c r="K48" s="5"/>
    </row>
    <row r="49" spans="2:18" x14ac:dyDescent="0.25">
      <c r="B49" s="528"/>
      <c r="C49" s="733" t="s">
        <v>65</v>
      </c>
      <c r="D49" s="733"/>
      <c r="E49" s="733"/>
      <c r="F49" s="733"/>
      <c r="G49" s="733"/>
      <c r="H49" s="733"/>
      <c r="I49" s="733"/>
      <c r="J49" s="529"/>
      <c r="K49" s="5"/>
    </row>
    <row r="50" spans="2:18" x14ac:dyDescent="0.25">
      <c r="B50" s="528"/>
      <c r="C50" s="731" t="s">
        <v>66</v>
      </c>
      <c r="D50" s="731"/>
      <c r="E50" s="731"/>
      <c r="F50" s="731"/>
      <c r="G50" s="731"/>
      <c r="H50" s="731"/>
      <c r="I50" s="731"/>
      <c r="J50" s="529"/>
      <c r="K50" s="5"/>
    </row>
    <row r="51" spans="2:18" x14ac:dyDescent="0.25">
      <c r="B51" s="528"/>
      <c r="C51" s="731" t="s">
        <v>67</v>
      </c>
      <c r="D51" s="731"/>
      <c r="E51" s="731"/>
      <c r="F51" s="731"/>
      <c r="G51" s="731"/>
      <c r="H51" s="731"/>
      <c r="I51" s="731"/>
      <c r="J51" s="529"/>
      <c r="K51" s="5"/>
    </row>
    <row r="52" spans="2:18" ht="15.75" thickBot="1" x14ac:dyDescent="0.3">
      <c r="B52" s="532"/>
      <c r="C52" s="542"/>
      <c r="D52" s="542"/>
      <c r="E52" s="542"/>
      <c r="F52" s="542"/>
      <c r="G52" s="542"/>
      <c r="H52" s="542"/>
      <c r="I52" s="542"/>
      <c r="J52" s="535"/>
      <c r="K52" s="5"/>
    </row>
    <row r="53" spans="2:18" ht="15" customHeight="1" thickTop="1" thickBot="1" x14ac:dyDescent="0.3">
      <c r="C53" s="248"/>
      <c r="D53" s="248"/>
      <c r="E53" s="140"/>
      <c r="F53" s="140"/>
      <c r="G53" s="140"/>
      <c r="H53" s="140"/>
      <c r="I53" s="140"/>
    </row>
    <row r="54" spans="2:18" ht="15" customHeight="1" thickTop="1" x14ac:dyDescent="0.25">
      <c r="B54" s="544"/>
      <c r="C54" s="673" t="s">
        <v>280</v>
      </c>
      <c r="D54" s="673"/>
      <c r="E54" s="673"/>
      <c r="F54" s="673"/>
      <c r="G54" s="673"/>
      <c r="H54" s="673"/>
      <c r="I54" s="673"/>
      <c r="J54" s="673"/>
      <c r="K54" s="673"/>
      <c r="L54" s="673"/>
      <c r="M54" s="673"/>
      <c r="N54" s="673"/>
      <c r="O54" s="673"/>
      <c r="P54" s="673"/>
      <c r="Q54" s="673"/>
      <c r="R54" s="546"/>
    </row>
    <row r="55" spans="2:18" x14ac:dyDescent="0.25">
      <c r="B55" s="545"/>
      <c r="C55" s="674"/>
      <c r="D55" s="674"/>
      <c r="E55" s="674"/>
      <c r="F55" s="674"/>
      <c r="G55" s="674"/>
      <c r="H55" s="674"/>
      <c r="I55" s="674"/>
      <c r="J55" s="674"/>
      <c r="K55" s="674"/>
      <c r="L55" s="674"/>
      <c r="M55" s="674"/>
      <c r="N55" s="674"/>
      <c r="O55" s="674"/>
      <c r="P55" s="674"/>
      <c r="Q55" s="674"/>
      <c r="R55" s="547"/>
    </row>
    <row r="56" spans="2:18" ht="20.25" customHeight="1" thickBot="1" x14ac:dyDescent="0.3">
      <c r="B56" s="528"/>
      <c r="C56" s="633" t="s">
        <v>24</v>
      </c>
      <c r="D56" s="633"/>
      <c r="E56" s="633"/>
      <c r="F56" s="633"/>
      <c r="G56" s="633"/>
      <c r="H56" s="633"/>
      <c r="I56" s="633"/>
      <c r="J56" s="633"/>
      <c r="K56" s="633"/>
      <c r="L56" s="633"/>
      <c r="M56" s="5"/>
      <c r="N56" s="5"/>
      <c r="O56" s="5"/>
      <c r="P56" s="6"/>
      <c r="Q56" s="5"/>
      <c r="R56" s="529"/>
    </row>
    <row r="57" spans="2:18" ht="15.75" customHeight="1" thickBot="1" x14ac:dyDescent="0.3">
      <c r="B57" s="528"/>
      <c r="C57" s="521"/>
      <c r="D57" s="720" t="s">
        <v>43</v>
      </c>
      <c r="E57" s="740" t="s">
        <v>6</v>
      </c>
      <c r="F57" s="741"/>
      <c r="G57" s="741"/>
      <c r="H57" s="741"/>
      <c r="I57" s="741"/>
      <c r="J57" s="741"/>
      <c r="K57" s="742"/>
      <c r="L57" s="735" t="s">
        <v>2</v>
      </c>
      <c r="M57" s="736"/>
      <c r="N57" s="736"/>
      <c r="O57" s="736"/>
      <c r="P57" s="736"/>
      <c r="Q57" s="737"/>
      <c r="R57" s="529"/>
    </row>
    <row r="58" spans="2:18" ht="30.75" customHeight="1" thickBot="1" x14ac:dyDescent="0.3">
      <c r="B58" s="528"/>
      <c r="C58" s="5"/>
      <c r="D58" s="721"/>
      <c r="E58" s="90" t="str">
        <f>Indice!$D$5</f>
        <v>1º Ciclo</v>
      </c>
      <c r="F58" s="91" t="str">
        <f>Indice!$D$6</f>
        <v>2º Ciclo</v>
      </c>
      <c r="G58" s="92" t="str">
        <f>Indice!$D$7</f>
        <v>3º Ciclo</v>
      </c>
      <c r="H58" s="93" t="str">
        <f>Indice!$D$8</f>
        <v>Secundário Geral</v>
      </c>
      <c r="I58" s="94" t="str">
        <f>Indice!$D$9</f>
        <v>Secundário Profissional</v>
      </c>
      <c r="J58" s="738" t="s">
        <v>75</v>
      </c>
      <c r="K58" s="739"/>
      <c r="L58" s="90" t="str">
        <f>Indice!$D$5</f>
        <v>1º Ciclo</v>
      </c>
      <c r="M58" s="91" t="str">
        <f>Indice!$D$6</f>
        <v>2º Ciclo</v>
      </c>
      <c r="N58" s="92" t="str">
        <f>Indice!$D$7</f>
        <v>3º Ciclo</v>
      </c>
      <c r="O58" s="93" t="str">
        <f>Indice!$D$8</f>
        <v>Secundário Geral</v>
      </c>
      <c r="P58" s="94" t="str">
        <f>Indice!$D$9</f>
        <v>Secundário Profissional</v>
      </c>
      <c r="Q58" s="104" t="s">
        <v>76</v>
      </c>
      <c r="R58" s="529"/>
    </row>
    <row r="59" spans="2:18" x14ac:dyDescent="0.25">
      <c r="B59" s="528"/>
      <c r="C59" s="151" t="s">
        <v>25</v>
      </c>
      <c r="D59" s="152">
        <f t="shared" ref="D59:D66" si="2">IF(SUM(E59:I59,L59:P59)&gt;0,AVERAGE(E59:I59,L59:P59),"")</f>
        <v>0.35366666666666663</v>
      </c>
      <c r="E59" s="153">
        <v>0.375</v>
      </c>
      <c r="F59" s="154">
        <v>0.5</v>
      </c>
      <c r="G59" s="154">
        <v>0.2</v>
      </c>
      <c r="H59" s="154"/>
      <c r="I59" s="155"/>
      <c r="J59" s="726">
        <f t="shared" ref="J59:J67" si="3">IF(SUM(E59:I59)&gt;0,AVERAGE(E59:I59),"")</f>
        <v>0.35833333333333334</v>
      </c>
      <c r="K59" s="727"/>
      <c r="L59" s="153">
        <v>0.22700000000000001</v>
      </c>
      <c r="M59" s="154">
        <v>0.435</v>
      </c>
      <c r="N59" s="154">
        <v>0.38500000000000001</v>
      </c>
      <c r="O59" s="154"/>
      <c r="P59" s="155"/>
      <c r="Q59" s="152">
        <f t="shared" ref="Q59:Q67" si="4">IF(SUM(L59:P59)&gt;0,AVERAGE(L59:P59),"")</f>
        <v>0.34900000000000003</v>
      </c>
      <c r="R59" s="529"/>
    </row>
    <row r="60" spans="2:18" x14ac:dyDescent="0.25">
      <c r="B60" s="528"/>
      <c r="C60" s="102" t="s">
        <v>26</v>
      </c>
      <c r="D60" s="156">
        <f t="shared" si="2"/>
        <v>0.84799999999999998</v>
      </c>
      <c r="E60" s="157">
        <v>0.75</v>
      </c>
      <c r="F60" s="158">
        <v>1</v>
      </c>
      <c r="G60" s="158">
        <v>1</v>
      </c>
      <c r="H60" s="158"/>
      <c r="I60" s="159"/>
      <c r="J60" s="728">
        <f t="shared" si="3"/>
        <v>0.91666666666666663</v>
      </c>
      <c r="K60" s="729"/>
      <c r="L60" s="157">
        <v>0.95499999999999996</v>
      </c>
      <c r="M60" s="158">
        <v>0.65200000000000002</v>
      </c>
      <c r="N60" s="158">
        <v>0.73099999999999998</v>
      </c>
      <c r="O60" s="158"/>
      <c r="P60" s="159"/>
      <c r="Q60" s="196">
        <f t="shared" si="4"/>
        <v>0.77933333333333332</v>
      </c>
      <c r="R60" s="529"/>
    </row>
    <row r="61" spans="2:18" x14ac:dyDescent="0.25">
      <c r="B61" s="528"/>
      <c r="C61" s="102" t="s">
        <v>27</v>
      </c>
      <c r="D61" s="156">
        <f t="shared" si="2"/>
        <v>0.86783333333333335</v>
      </c>
      <c r="E61" s="157">
        <v>0.875</v>
      </c>
      <c r="F61" s="158">
        <v>1</v>
      </c>
      <c r="G61" s="158">
        <v>1</v>
      </c>
      <c r="H61" s="158"/>
      <c r="I61" s="159"/>
      <c r="J61" s="728">
        <f t="shared" si="3"/>
        <v>0.95833333333333337</v>
      </c>
      <c r="K61" s="729"/>
      <c r="L61" s="157">
        <v>0.81799999999999995</v>
      </c>
      <c r="M61" s="158">
        <v>0.78300000000000003</v>
      </c>
      <c r="N61" s="158">
        <v>0.73099999999999998</v>
      </c>
      <c r="O61" s="158"/>
      <c r="P61" s="159"/>
      <c r="Q61" s="196">
        <f t="shared" si="4"/>
        <v>0.77733333333333332</v>
      </c>
      <c r="R61" s="529"/>
    </row>
    <row r="62" spans="2:18" x14ac:dyDescent="0.25">
      <c r="B62" s="528"/>
      <c r="C62" s="102" t="s">
        <v>28</v>
      </c>
      <c r="D62" s="156">
        <f t="shared" si="2"/>
        <v>0.50433333333333341</v>
      </c>
      <c r="E62" s="157">
        <v>0.75</v>
      </c>
      <c r="F62" s="158">
        <v>0.5</v>
      </c>
      <c r="G62" s="158">
        <v>0.2</v>
      </c>
      <c r="H62" s="158"/>
      <c r="I62" s="159"/>
      <c r="J62" s="728">
        <f t="shared" si="3"/>
        <v>0.48333333333333334</v>
      </c>
      <c r="K62" s="729"/>
      <c r="L62" s="157">
        <v>0.63600000000000001</v>
      </c>
      <c r="M62" s="158">
        <v>0.47799999999999998</v>
      </c>
      <c r="N62" s="158">
        <v>0.46200000000000002</v>
      </c>
      <c r="O62" s="158"/>
      <c r="P62" s="159"/>
      <c r="Q62" s="196">
        <f t="shared" si="4"/>
        <v>0.52533333333333332</v>
      </c>
      <c r="R62" s="529"/>
    </row>
    <row r="63" spans="2:18" x14ac:dyDescent="0.25">
      <c r="B63" s="528"/>
      <c r="C63" s="102" t="s">
        <v>29</v>
      </c>
      <c r="D63" s="156">
        <f t="shared" si="2"/>
        <v>0.42639999999999995</v>
      </c>
      <c r="E63" s="157">
        <v>0.75</v>
      </c>
      <c r="F63" s="158">
        <v>0.25</v>
      </c>
      <c r="G63" s="158"/>
      <c r="H63" s="158"/>
      <c r="I63" s="159"/>
      <c r="J63" s="728">
        <f t="shared" si="3"/>
        <v>0.5</v>
      </c>
      <c r="K63" s="729"/>
      <c r="L63" s="157">
        <v>0.72699999999999998</v>
      </c>
      <c r="M63" s="158">
        <v>0.17399999999999999</v>
      </c>
      <c r="N63" s="158">
        <v>0.23100000000000001</v>
      </c>
      <c r="O63" s="158"/>
      <c r="P63" s="159"/>
      <c r="Q63" s="196">
        <f t="shared" si="4"/>
        <v>0.37733333333333335</v>
      </c>
      <c r="R63" s="529"/>
    </row>
    <row r="64" spans="2:18" x14ac:dyDescent="0.25">
      <c r="B64" s="528"/>
      <c r="C64" s="102" t="s">
        <v>30</v>
      </c>
      <c r="D64" s="156">
        <f t="shared" si="2"/>
        <v>0.56766666666666665</v>
      </c>
      <c r="E64" s="157">
        <v>0.625</v>
      </c>
      <c r="F64" s="158">
        <v>0.75</v>
      </c>
      <c r="G64" s="158">
        <v>0.6</v>
      </c>
      <c r="H64" s="158"/>
      <c r="I64" s="159"/>
      <c r="J64" s="728">
        <f t="shared" si="3"/>
        <v>0.65833333333333333</v>
      </c>
      <c r="K64" s="729"/>
      <c r="L64" s="157">
        <v>0.54500000000000004</v>
      </c>
      <c r="M64" s="158">
        <v>0.34799999999999998</v>
      </c>
      <c r="N64" s="158">
        <v>0.53800000000000003</v>
      </c>
      <c r="O64" s="158"/>
      <c r="P64" s="159"/>
      <c r="Q64" s="196">
        <f t="shared" si="4"/>
        <v>0.47700000000000004</v>
      </c>
      <c r="R64" s="529"/>
    </row>
    <row r="65" spans="2:18" x14ac:dyDescent="0.25">
      <c r="B65" s="528"/>
      <c r="C65" s="102" t="s">
        <v>31</v>
      </c>
      <c r="D65" s="156">
        <f t="shared" si="2"/>
        <v>0.14500000000000002</v>
      </c>
      <c r="E65" s="157"/>
      <c r="F65" s="158"/>
      <c r="G65" s="158"/>
      <c r="H65" s="158"/>
      <c r="I65" s="159"/>
      <c r="J65" s="728" t="str">
        <f t="shared" si="3"/>
        <v/>
      </c>
      <c r="K65" s="729"/>
      <c r="L65" s="157">
        <v>0.13600000000000001</v>
      </c>
      <c r="M65" s="158"/>
      <c r="N65" s="158">
        <v>0.154</v>
      </c>
      <c r="O65" s="158"/>
      <c r="P65" s="159"/>
      <c r="Q65" s="196">
        <f t="shared" si="4"/>
        <v>0.14500000000000002</v>
      </c>
      <c r="R65" s="529"/>
    </row>
    <row r="66" spans="2:18" x14ac:dyDescent="0.25">
      <c r="B66" s="528"/>
      <c r="C66" s="215" t="s">
        <v>32</v>
      </c>
      <c r="D66" s="216">
        <f t="shared" si="2"/>
        <v>0.20625000000000002</v>
      </c>
      <c r="E66" s="217">
        <v>0.25</v>
      </c>
      <c r="F66" s="218"/>
      <c r="G66" s="218"/>
      <c r="H66" s="218"/>
      <c r="I66" s="219"/>
      <c r="J66" s="728">
        <f t="shared" si="3"/>
        <v>0.25</v>
      </c>
      <c r="K66" s="729"/>
      <c r="L66" s="217">
        <v>0.13600000000000001</v>
      </c>
      <c r="M66" s="218">
        <v>0.17</v>
      </c>
      <c r="N66" s="218">
        <v>0.26900000000000002</v>
      </c>
      <c r="O66" s="218"/>
      <c r="P66" s="219"/>
      <c r="Q66" s="156">
        <f t="shared" si="4"/>
        <v>0.19166666666666668</v>
      </c>
      <c r="R66" s="529"/>
    </row>
    <row r="67" spans="2:18" ht="15.75" thickBot="1" x14ac:dyDescent="0.3">
      <c r="B67" s="528"/>
      <c r="C67" s="103" t="s">
        <v>199</v>
      </c>
      <c r="D67" s="160" t="str">
        <f>IF(SUM(E67:I67,L67:P67)&gt;0,AVERAGE(E67:I67,L67:P67),"")</f>
        <v/>
      </c>
      <c r="E67" s="161"/>
      <c r="F67" s="162"/>
      <c r="G67" s="162"/>
      <c r="H67" s="162"/>
      <c r="I67" s="163"/>
      <c r="J67" s="743" t="str">
        <f t="shared" si="3"/>
        <v/>
      </c>
      <c r="K67" s="744"/>
      <c r="L67" s="161"/>
      <c r="M67" s="162"/>
      <c r="N67" s="162"/>
      <c r="O67" s="162"/>
      <c r="P67" s="163"/>
      <c r="Q67" s="197" t="str">
        <f t="shared" si="4"/>
        <v/>
      </c>
      <c r="R67" s="529"/>
    </row>
    <row r="68" spans="2:18" ht="15" customHeight="1" thickBot="1" x14ac:dyDescent="0.3">
      <c r="B68" s="532"/>
      <c r="C68" s="540"/>
      <c r="D68" s="540"/>
      <c r="E68" s="541"/>
      <c r="F68" s="541"/>
      <c r="G68" s="541"/>
      <c r="H68" s="541"/>
      <c r="I68" s="541"/>
      <c r="J68" s="538"/>
      <c r="K68" s="538"/>
      <c r="L68" s="538"/>
      <c r="M68" s="538"/>
      <c r="N68" s="538"/>
      <c r="O68" s="538"/>
      <c r="P68" s="538"/>
      <c r="Q68" s="538"/>
      <c r="R68" s="535"/>
    </row>
    <row r="69" spans="2:18" ht="15" customHeight="1" thickTop="1" x14ac:dyDescent="0.25">
      <c r="C69" s="248"/>
      <c r="D69" s="248"/>
      <c r="E69" s="140"/>
      <c r="F69" s="140"/>
      <c r="G69" s="140"/>
      <c r="H69" s="140"/>
      <c r="I69" s="140"/>
    </row>
  </sheetData>
  <protectedRanges>
    <protectedRange sqref="E8:I16 E37:I37 E46:I47 E25:I28" name="Intervalo1"/>
    <protectedRange sqref="L59:P67 E59:I67" name="Intervalo1_1"/>
  </protectedRanges>
  <sortState ref="C26:C28">
    <sortCondition ref="C25"/>
  </sortState>
  <mergeCells count="36">
    <mergeCell ref="J63:K63"/>
    <mergeCell ref="J64:K64"/>
    <mergeCell ref="J65:K65"/>
    <mergeCell ref="J66:K66"/>
    <mergeCell ref="J67:K67"/>
    <mergeCell ref="J61:K61"/>
    <mergeCell ref="J62:K62"/>
    <mergeCell ref="C3:I4"/>
    <mergeCell ref="E57:K57"/>
    <mergeCell ref="C54:Q55"/>
    <mergeCell ref="C41:I42"/>
    <mergeCell ref="C32:I33"/>
    <mergeCell ref="C5:I5"/>
    <mergeCell ref="C22:I22"/>
    <mergeCell ref="D35:D36"/>
    <mergeCell ref="E35:I35"/>
    <mergeCell ref="D6:D7"/>
    <mergeCell ref="E6:I6"/>
    <mergeCell ref="C34:I34"/>
    <mergeCell ref="D23:D24"/>
    <mergeCell ref="E23:I23"/>
    <mergeCell ref="C20:I21"/>
    <mergeCell ref="D44:D45"/>
    <mergeCell ref="E44:I44"/>
    <mergeCell ref="J59:K59"/>
    <mergeCell ref="J60:K60"/>
    <mergeCell ref="C48:I48"/>
    <mergeCell ref="C29:I29"/>
    <mergeCell ref="C49:I49"/>
    <mergeCell ref="C43:I43"/>
    <mergeCell ref="C50:I50"/>
    <mergeCell ref="C51:I51"/>
    <mergeCell ref="C56:L56"/>
    <mergeCell ref="D57:D58"/>
    <mergeCell ref="L57:Q57"/>
    <mergeCell ref="J58:K58"/>
  </mergeCells>
  <dataValidations count="3">
    <dataValidation type="decimal" allowBlank="1" showInputMessage="1" showErrorMessage="1" errorTitle="erro" error="Insira valores entre 1 e 5._x000a__x000a_Para valores decimais use a vírgula (,) para separar as unidades das décimas em vez do ponto (.)" sqref="E8:I16 E46:I47 E25:I28" xr:uid="{38FA6DF1-D1DD-4337-9976-6ACF778E784A}">
      <formula1>1</formula1>
      <formula2>5</formula2>
    </dataValidation>
    <dataValidation type="decimal" allowBlank="1" showInputMessage="1" showErrorMessage="1" errorTitle="erro" error="Insira valores entre 1 e 5._x000a__x000a_Para valores decimais use a vírgula (,) para separar as unidades das décimas em vez do ponto (.)_x000a_" sqref="E37:I37" xr:uid="{CBFD7641-5C6C-48D9-AA4B-7AD5E5897156}">
      <formula1>1</formula1>
      <formula2>5</formula2>
    </dataValidation>
    <dataValidation type="decimal" allowBlank="1" showInputMessage="1" showErrorMessage="1" errorTitle="erro" error="Insira valores entre 0% e 100%_x000a__x000a_Para valores decimais use a vírgula (,) para separar as unidades das décimas em vez do ponto (.)" sqref="E59:J67 L59:P67 K61:K67" xr:uid="{BEB101F0-E9B1-457C-8D00-520E30F6A604}">
      <formula1>0</formula1>
      <formula2>1</formula2>
    </dataValidation>
  </dataValidations>
  <hyperlinks>
    <hyperlink ref="A1" location="Indice!A1" display="Índice" xr:uid="{915BEBAC-2BB6-487D-8BF1-A1BECFD681F2}"/>
  </hyperlinks>
  <pageMargins left="0.7" right="0.7" top="0.7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EA2EB-ACDA-46BB-9C48-0FBB5F503FBE}">
  <sheetPr>
    <tabColor theme="7" tint="0.59999389629810485"/>
    <pageSetUpPr fitToPage="1"/>
  </sheetPr>
  <dimension ref="A1:Q34"/>
  <sheetViews>
    <sheetView showGridLines="0" zoomScaleNormal="100" workbookViewId="0">
      <selection activeCell="N31" sqref="N31"/>
    </sheetView>
  </sheetViews>
  <sheetFormatPr defaultRowHeight="15" x14ac:dyDescent="0.25"/>
  <cols>
    <col min="1" max="1" width="6.28515625" customWidth="1"/>
    <col min="2" max="2" width="2.140625" customWidth="1"/>
    <col min="3" max="3" width="62.85546875" customWidth="1"/>
    <col min="4" max="4" width="8.140625" customWidth="1"/>
    <col min="5" max="9" width="9.42578125" customWidth="1"/>
    <col min="10" max="10" width="9.85546875" customWidth="1"/>
    <col min="11" max="15" width="9.42578125" customWidth="1"/>
    <col min="16" max="16" width="9.85546875" customWidth="1"/>
    <col min="17" max="17" width="1.85546875" customWidth="1"/>
    <col min="18" max="19" width="10.85546875" customWidth="1"/>
  </cols>
  <sheetData>
    <row r="1" spans="1:17" ht="21" customHeight="1" x14ac:dyDescent="0.25">
      <c r="A1" s="589" t="s">
        <v>243</v>
      </c>
    </row>
    <row r="2" spans="1:17" ht="4.5" customHeight="1" thickBot="1" x14ac:dyDescent="0.3"/>
    <row r="3" spans="1:17" ht="15.75" thickTop="1" x14ac:dyDescent="0.25">
      <c r="B3" s="544"/>
      <c r="C3" s="676" t="s">
        <v>281</v>
      </c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6"/>
      <c r="O3" s="676"/>
      <c r="P3" s="676"/>
      <c r="Q3" s="546"/>
    </row>
    <row r="4" spans="1:17" x14ac:dyDescent="0.25">
      <c r="B4" s="545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547"/>
    </row>
    <row r="5" spans="1:17" ht="20.25" customHeight="1" thickBot="1" x14ac:dyDescent="0.3">
      <c r="B5" s="528"/>
      <c r="C5" s="745" t="s">
        <v>200</v>
      </c>
      <c r="D5" s="745"/>
      <c r="E5" s="745"/>
      <c r="F5" s="745"/>
      <c r="G5" s="745"/>
      <c r="H5" s="745"/>
      <c r="I5" s="745"/>
      <c r="J5" s="745"/>
      <c r="K5" s="745"/>
      <c r="L5" s="745"/>
      <c r="M5" s="745"/>
      <c r="N5" s="745"/>
      <c r="O5" s="745"/>
      <c r="P5" s="745"/>
      <c r="Q5" s="529"/>
    </row>
    <row r="6" spans="1:17" ht="15.75" customHeight="1" thickBot="1" x14ac:dyDescent="0.3">
      <c r="B6" s="528"/>
      <c r="C6" s="521"/>
      <c r="D6" s="720" t="s">
        <v>43</v>
      </c>
      <c r="E6" s="740" t="s">
        <v>6</v>
      </c>
      <c r="F6" s="741"/>
      <c r="G6" s="741"/>
      <c r="H6" s="741"/>
      <c r="I6" s="741"/>
      <c r="J6" s="741"/>
      <c r="K6" s="735" t="s">
        <v>2</v>
      </c>
      <c r="L6" s="736"/>
      <c r="M6" s="736"/>
      <c r="N6" s="736"/>
      <c r="O6" s="736"/>
      <c r="P6" s="737"/>
      <c r="Q6" s="529"/>
    </row>
    <row r="7" spans="1:17" ht="30.75" customHeight="1" thickBot="1" x14ac:dyDescent="0.3">
      <c r="B7" s="528"/>
      <c r="C7" s="5"/>
      <c r="D7" s="721"/>
      <c r="E7" s="90" t="str">
        <f>Indice!$D$5</f>
        <v>1º Ciclo</v>
      </c>
      <c r="F7" s="91" t="str">
        <f>Indice!$D$6</f>
        <v>2º Ciclo</v>
      </c>
      <c r="G7" s="92" t="str">
        <f>Indice!$D$7</f>
        <v>3º Ciclo</v>
      </c>
      <c r="H7" s="93" t="str">
        <f>Indice!$D$8</f>
        <v>Secundário Geral</v>
      </c>
      <c r="I7" s="94" t="str">
        <f>Indice!$D$9</f>
        <v>Secundário Profissional</v>
      </c>
      <c r="J7" s="104" t="s">
        <v>75</v>
      </c>
      <c r="K7" s="90" t="str">
        <f>Indice!$D$5</f>
        <v>1º Ciclo</v>
      </c>
      <c r="L7" s="91" t="str">
        <f>Indice!$D$6</f>
        <v>2º Ciclo</v>
      </c>
      <c r="M7" s="92" t="str">
        <f>Indice!$D$7</f>
        <v>3º Ciclo</v>
      </c>
      <c r="N7" s="93" t="str">
        <f>Indice!$D$8</f>
        <v>Secundário Geral</v>
      </c>
      <c r="O7" s="94" t="str">
        <f>Indice!$D$9</f>
        <v>Secundário Profissional</v>
      </c>
      <c r="P7" s="104" t="s">
        <v>76</v>
      </c>
      <c r="Q7" s="529"/>
    </row>
    <row r="8" spans="1:17" ht="18.75" customHeight="1" x14ac:dyDescent="0.25">
      <c r="B8" s="528"/>
      <c r="C8" s="233" t="s">
        <v>201</v>
      </c>
      <c r="D8" s="236">
        <f t="shared" ref="D8:D15" si="0">IF(SUM(E8:I8,K8:O8)&gt;0,AVERAGE(E8:I8,K8:O8),"")</f>
        <v>0.77416666666666656</v>
      </c>
      <c r="E8" s="237">
        <v>0.625</v>
      </c>
      <c r="F8" s="238">
        <v>1</v>
      </c>
      <c r="G8" s="238">
        <v>0.8</v>
      </c>
      <c r="H8" s="238"/>
      <c r="I8" s="239"/>
      <c r="J8" s="240">
        <f t="shared" ref="J8:J15" si="1">IF(SUM(E8:I8)&gt;0,AVERAGE(E8:I8),"")</f>
        <v>0.80833333333333324</v>
      </c>
      <c r="K8" s="237">
        <v>0.77300000000000002</v>
      </c>
      <c r="L8" s="238">
        <v>0.87</v>
      </c>
      <c r="M8" s="238">
        <v>0.57699999999999996</v>
      </c>
      <c r="N8" s="238"/>
      <c r="O8" s="239"/>
      <c r="P8" s="236">
        <f t="shared" ref="P8:P15" si="2">IF(SUM(K8:O8)&gt;0,AVERAGE(K8:O8),"")</f>
        <v>0.73999999999999988</v>
      </c>
      <c r="Q8" s="529"/>
    </row>
    <row r="9" spans="1:17" ht="18.75" customHeight="1" x14ac:dyDescent="0.25">
      <c r="B9" s="528"/>
      <c r="C9" s="220" t="s">
        <v>202</v>
      </c>
      <c r="D9" s="222">
        <f t="shared" si="0"/>
        <v>0.64699999999999991</v>
      </c>
      <c r="E9" s="223">
        <v>0.5</v>
      </c>
      <c r="F9" s="224">
        <v>0.75</v>
      </c>
      <c r="G9" s="224">
        <v>0.6</v>
      </c>
      <c r="H9" s="224"/>
      <c r="I9" s="225"/>
      <c r="J9" s="226">
        <f t="shared" si="1"/>
        <v>0.6166666666666667</v>
      </c>
      <c r="K9" s="223">
        <v>0.68200000000000005</v>
      </c>
      <c r="L9" s="224">
        <v>0.69599999999999995</v>
      </c>
      <c r="M9" s="224">
        <v>0.65400000000000003</v>
      </c>
      <c r="N9" s="224"/>
      <c r="O9" s="225"/>
      <c r="P9" s="227">
        <f t="shared" si="2"/>
        <v>0.67733333333333334</v>
      </c>
      <c r="Q9" s="529"/>
    </row>
    <row r="10" spans="1:17" ht="18.75" customHeight="1" x14ac:dyDescent="0.25">
      <c r="B10" s="528"/>
      <c r="C10" s="220" t="s">
        <v>203</v>
      </c>
      <c r="D10" s="222">
        <f t="shared" si="0"/>
        <v>0.73216666666666663</v>
      </c>
      <c r="E10" s="223">
        <v>0.875</v>
      </c>
      <c r="F10" s="224">
        <v>0.75</v>
      </c>
      <c r="G10" s="224">
        <v>0.6</v>
      </c>
      <c r="H10" s="224"/>
      <c r="I10" s="225"/>
      <c r="J10" s="226">
        <f t="shared" si="1"/>
        <v>0.7416666666666667</v>
      </c>
      <c r="K10" s="223">
        <v>0.72699999999999998</v>
      </c>
      <c r="L10" s="224">
        <v>0.82599999999999996</v>
      </c>
      <c r="M10" s="224">
        <v>0.61499999999999999</v>
      </c>
      <c r="N10" s="224"/>
      <c r="O10" s="225"/>
      <c r="P10" s="227">
        <f t="shared" si="2"/>
        <v>0.72266666666666668</v>
      </c>
      <c r="Q10" s="529"/>
    </row>
    <row r="11" spans="1:17" s="2" customFormat="1" ht="32.25" customHeight="1" x14ac:dyDescent="0.25">
      <c r="B11" s="548"/>
      <c r="C11" s="221" t="s">
        <v>204</v>
      </c>
      <c r="D11" s="222">
        <f t="shared" si="0"/>
        <v>0.45533333333333331</v>
      </c>
      <c r="E11" s="223">
        <v>0.5</v>
      </c>
      <c r="F11" s="224">
        <v>0.5</v>
      </c>
      <c r="G11" s="224">
        <v>0.4</v>
      </c>
      <c r="H11" s="224"/>
      <c r="I11" s="225"/>
      <c r="J11" s="226">
        <f t="shared" si="1"/>
        <v>0.46666666666666662</v>
      </c>
      <c r="K11" s="223">
        <v>0.68200000000000005</v>
      </c>
      <c r="L11" s="224">
        <v>0.30399999999999999</v>
      </c>
      <c r="M11" s="224">
        <v>0.34599999999999997</v>
      </c>
      <c r="N11" s="224"/>
      <c r="O11" s="225"/>
      <c r="P11" s="227">
        <f t="shared" si="2"/>
        <v>0.44399999999999995</v>
      </c>
      <c r="Q11" s="549"/>
    </row>
    <row r="12" spans="1:17" ht="18.75" customHeight="1" x14ac:dyDescent="0.25">
      <c r="B12" s="528"/>
      <c r="C12" s="220" t="s">
        <v>205</v>
      </c>
      <c r="D12" s="222">
        <f t="shared" si="0"/>
        <v>0.30533333333333335</v>
      </c>
      <c r="E12" s="223">
        <v>0.25</v>
      </c>
      <c r="F12" s="224">
        <v>0.5</v>
      </c>
      <c r="G12" s="224">
        <v>0.4</v>
      </c>
      <c r="H12" s="224"/>
      <c r="I12" s="225"/>
      <c r="J12" s="226">
        <f t="shared" si="1"/>
        <v>0.3833333333333333</v>
      </c>
      <c r="K12" s="223">
        <v>0.27300000000000002</v>
      </c>
      <c r="L12" s="224">
        <v>0.217</v>
      </c>
      <c r="M12" s="224">
        <v>0.192</v>
      </c>
      <c r="N12" s="224"/>
      <c r="O12" s="225"/>
      <c r="P12" s="227">
        <f t="shared" si="2"/>
        <v>0.2273333333333333</v>
      </c>
      <c r="Q12" s="529"/>
    </row>
    <row r="13" spans="1:17" ht="18.75" customHeight="1" x14ac:dyDescent="0.25">
      <c r="B13" s="528"/>
      <c r="C13" s="220" t="s">
        <v>206</v>
      </c>
      <c r="D13" s="222">
        <f t="shared" si="0"/>
        <v>0.214</v>
      </c>
      <c r="E13" s="223"/>
      <c r="F13" s="224">
        <v>0.25</v>
      </c>
      <c r="G13" s="224">
        <v>0.2</v>
      </c>
      <c r="H13" s="224"/>
      <c r="I13" s="225"/>
      <c r="J13" s="226">
        <f t="shared" si="1"/>
        <v>0.22500000000000001</v>
      </c>
      <c r="K13" s="223"/>
      <c r="L13" s="224"/>
      <c r="M13" s="224">
        <v>0.192</v>
      </c>
      <c r="N13" s="224"/>
      <c r="O13" s="225"/>
      <c r="P13" s="227">
        <f t="shared" si="2"/>
        <v>0.192</v>
      </c>
      <c r="Q13" s="529"/>
    </row>
    <row r="14" spans="1:17" s="2" customFormat="1" ht="32.25" customHeight="1" x14ac:dyDescent="0.25">
      <c r="B14" s="548"/>
      <c r="C14" s="221" t="s">
        <v>207</v>
      </c>
      <c r="D14" s="222">
        <f t="shared" si="0"/>
        <v>0.68550000000000011</v>
      </c>
      <c r="E14" s="223">
        <v>0.625</v>
      </c>
      <c r="F14" s="224">
        <v>1</v>
      </c>
      <c r="G14" s="224">
        <v>1</v>
      </c>
      <c r="H14" s="224"/>
      <c r="I14" s="225"/>
      <c r="J14" s="226">
        <f t="shared" si="1"/>
        <v>0.875</v>
      </c>
      <c r="K14" s="223">
        <v>0.59099999999999997</v>
      </c>
      <c r="L14" s="224">
        <v>0.435</v>
      </c>
      <c r="M14" s="224">
        <v>0.46200000000000002</v>
      </c>
      <c r="N14" s="224"/>
      <c r="O14" s="225"/>
      <c r="P14" s="227">
        <f t="shared" si="2"/>
        <v>0.496</v>
      </c>
      <c r="Q14" s="549"/>
    </row>
    <row r="15" spans="1:17" ht="18.75" customHeight="1" thickBot="1" x14ac:dyDescent="0.3">
      <c r="B15" s="528"/>
      <c r="C15" s="234" t="s">
        <v>199</v>
      </c>
      <c r="D15" s="242">
        <f t="shared" si="0"/>
        <v>0.125</v>
      </c>
      <c r="E15" s="243">
        <v>0.125</v>
      </c>
      <c r="F15" s="244"/>
      <c r="G15" s="244"/>
      <c r="H15" s="244"/>
      <c r="I15" s="245"/>
      <c r="J15" s="246">
        <f t="shared" si="1"/>
        <v>0.125</v>
      </c>
      <c r="K15" s="243"/>
      <c r="L15" s="244"/>
      <c r="M15" s="244"/>
      <c r="N15" s="244"/>
      <c r="O15" s="245"/>
      <c r="P15" s="247" t="str">
        <f t="shared" si="2"/>
        <v/>
      </c>
      <c r="Q15" s="529"/>
    </row>
    <row r="16" spans="1:17" ht="15.75" thickBot="1" x14ac:dyDescent="0.3">
      <c r="B16" s="532"/>
      <c r="C16" s="538"/>
      <c r="D16" s="538"/>
      <c r="E16" s="538"/>
      <c r="F16" s="538"/>
      <c r="G16" s="538"/>
      <c r="H16" s="538"/>
      <c r="I16" s="538"/>
      <c r="J16" s="538"/>
      <c r="K16" s="538"/>
      <c r="L16" s="538"/>
      <c r="M16" s="538"/>
      <c r="N16" s="538"/>
      <c r="O16" s="538"/>
      <c r="P16" s="538"/>
      <c r="Q16" s="535"/>
    </row>
    <row r="17" spans="2:17" ht="16.5" thickTop="1" thickBot="1" x14ac:dyDescent="0.3"/>
    <row r="18" spans="2:17" ht="15.75" thickTop="1" x14ac:dyDescent="0.25">
      <c r="B18" s="544"/>
      <c r="C18" s="676" t="s">
        <v>282</v>
      </c>
      <c r="D18" s="676"/>
      <c r="E18" s="676"/>
      <c r="F18" s="676"/>
      <c r="G18" s="676"/>
      <c r="H18" s="676"/>
      <c r="I18" s="676"/>
      <c r="J18" s="676"/>
      <c r="K18" s="676"/>
      <c r="L18" s="676"/>
      <c r="M18" s="676"/>
      <c r="N18" s="676"/>
      <c r="O18" s="676"/>
      <c r="P18" s="676"/>
      <c r="Q18" s="546"/>
    </row>
    <row r="19" spans="2:17" x14ac:dyDescent="0.25">
      <c r="B19" s="545"/>
      <c r="C19" s="677"/>
      <c r="D19" s="677"/>
      <c r="E19" s="677"/>
      <c r="F19" s="677"/>
      <c r="G19" s="677"/>
      <c r="H19" s="677"/>
      <c r="I19" s="677"/>
      <c r="J19" s="677"/>
      <c r="K19" s="677"/>
      <c r="L19" s="677"/>
      <c r="M19" s="677"/>
      <c r="N19" s="677"/>
      <c r="O19" s="677"/>
      <c r="P19" s="677"/>
      <c r="Q19" s="547"/>
    </row>
    <row r="20" spans="2:17" ht="19.5" customHeight="1" thickBot="1" x14ac:dyDescent="0.3">
      <c r="B20" s="528"/>
      <c r="C20" s="745" t="s">
        <v>209</v>
      </c>
      <c r="D20" s="745"/>
      <c r="E20" s="745"/>
      <c r="F20" s="745"/>
      <c r="G20" s="745"/>
      <c r="H20" s="745"/>
      <c r="I20" s="745"/>
      <c r="J20" s="745"/>
      <c r="K20" s="745"/>
      <c r="L20" s="745"/>
      <c r="M20" s="745"/>
      <c r="N20" s="745"/>
      <c r="O20" s="745"/>
      <c r="P20" s="745"/>
      <c r="Q20" s="529"/>
    </row>
    <row r="21" spans="2:17" ht="15.75" thickBot="1" x14ac:dyDescent="0.3">
      <c r="B21" s="528"/>
      <c r="C21" s="521"/>
      <c r="D21" s="720" t="s">
        <v>43</v>
      </c>
      <c r="E21" s="740" t="s">
        <v>6</v>
      </c>
      <c r="F21" s="741"/>
      <c r="G21" s="741"/>
      <c r="H21" s="741"/>
      <c r="I21" s="741"/>
      <c r="J21" s="741"/>
      <c r="K21" s="735" t="s">
        <v>2</v>
      </c>
      <c r="L21" s="736"/>
      <c r="M21" s="736"/>
      <c r="N21" s="736"/>
      <c r="O21" s="736"/>
      <c r="P21" s="737"/>
      <c r="Q21" s="529"/>
    </row>
    <row r="22" spans="2:17" ht="24.75" thickBot="1" x14ac:dyDescent="0.3">
      <c r="B22" s="528"/>
      <c r="C22" s="5"/>
      <c r="D22" s="721"/>
      <c r="E22" s="90" t="str">
        <f>Indice!$D$5</f>
        <v>1º Ciclo</v>
      </c>
      <c r="F22" s="91" t="str">
        <f>Indice!$D$6</f>
        <v>2º Ciclo</v>
      </c>
      <c r="G22" s="92" t="str">
        <f>Indice!$D$7</f>
        <v>3º Ciclo</v>
      </c>
      <c r="H22" s="93" t="str">
        <f>Indice!$D$8</f>
        <v>Secundário Geral</v>
      </c>
      <c r="I22" s="94" t="str">
        <f>Indice!$D$9</f>
        <v>Secundário Profissional</v>
      </c>
      <c r="J22" s="104" t="s">
        <v>75</v>
      </c>
      <c r="K22" s="90" t="str">
        <f>Indice!$D$5</f>
        <v>1º Ciclo</v>
      </c>
      <c r="L22" s="91" t="str">
        <f>Indice!$D$6</f>
        <v>2º Ciclo</v>
      </c>
      <c r="M22" s="92" t="str">
        <f>Indice!$D$7</f>
        <v>3º Ciclo</v>
      </c>
      <c r="N22" s="93" t="str">
        <f>Indice!$D$8</f>
        <v>Secundário Geral</v>
      </c>
      <c r="O22" s="94" t="str">
        <f>Indice!$D$9</f>
        <v>Secundário Profissional</v>
      </c>
      <c r="P22" s="104" t="s">
        <v>76</v>
      </c>
      <c r="Q22" s="529"/>
    </row>
    <row r="23" spans="2:17" ht="30" x14ac:dyDescent="0.25">
      <c r="B23" s="528"/>
      <c r="C23" s="235" t="s">
        <v>210</v>
      </c>
      <c r="D23" s="236">
        <f t="shared" ref="D23:D32" si="3">IF(SUM(E23:I23,K23:O23)&gt;0,AVERAGE(E23:I23,K23:O23),"")</f>
        <v>0.49316666666666659</v>
      </c>
      <c r="E23" s="237">
        <v>0.625</v>
      </c>
      <c r="F23" s="238">
        <v>0.25</v>
      </c>
      <c r="G23" s="238">
        <v>0.2</v>
      </c>
      <c r="H23" s="238"/>
      <c r="I23" s="239"/>
      <c r="J23" s="240">
        <f t="shared" ref="J23:J32" si="4">IF(SUM(E23:I23)&gt;0,AVERAGE(E23:I23),"")</f>
        <v>0.35833333333333334</v>
      </c>
      <c r="K23" s="237">
        <v>0.40899999999999997</v>
      </c>
      <c r="L23" s="238">
        <v>0.78300000000000003</v>
      </c>
      <c r="M23" s="238">
        <v>0.69199999999999995</v>
      </c>
      <c r="N23" s="238"/>
      <c r="O23" s="239"/>
      <c r="P23" s="236">
        <f t="shared" ref="P23:P32" si="5">IF(SUM(K23:O23)&gt;0,AVERAGE(K23:O23),"")</f>
        <v>0.628</v>
      </c>
      <c r="Q23" s="529"/>
    </row>
    <row r="24" spans="2:17" ht="30" x14ac:dyDescent="0.25">
      <c r="B24" s="528"/>
      <c r="C24" s="221" t="s">
        <v>211</v>
      </c>
      <c r="D24" s="222">
        <f t="shared" si="3"/>
        <v>0.29783333333333334</v>
      </c>
      <c r="E24" s="223">
        <v>0.125</v>
      </c>
      <c r="F24" s="224">
        <v>0.25</v>
      </c>
      <c r="G24" s="224">
        <v>0.4</v>
      </c>
      <c r="H24" s="224"/>
      <c r="I24" s="225"/>
      <c r="J24" s="226">
        <f t="shared" si="4"/>
        <v>0.25833333333333336</v>
      </c>
      <c r="K24" s="223">
        <v>0.318</v>
      </c>
      <c r="L24" s="224">
        <v>0.34799999999999998</v>
      </c>
      <c r="M24" s="224">
        <v>0.34599999999999997</v>
      </c>
      <c r="N24" s="224"/>
      <c r="O24" s="225"/>
      <c r="P24" s="227">
        <f t="shared" si="5"/>
        <v>0.33733333333333332</v>
      </c>
      <c r="Q24" s="529"/>
    </row>
    <row r="25" spans="2:17" ht="18.75" customHeight="1" x14ac:dyDescent="0.25">
      <c r="B25" s="528"/>
      <c r="C25" s="221" t="s">
        <v>212</v>
      </c>
      <c r="D25" s="222">
        <f t="shared" si="3"/>
        <v>0.26150000000000001</v>
      </c>
      <c r="E25" s="223"/>
      <c r="F25" s="224">
        <v>0.25</v>
      </c>
      <c r="G25" s="224"/>
      <c r="H25" s="224"/>
      <c r="I25" s="225"/>
      <c r="J25" s="226">
        <f t="shared" si="4"/>
        <v>0.25</v>
      </c>
      <c r="K25" s="223">
        <v>0.27300000000000002</v>
      </c>
      <c r="L25" s="224"/>
      <c r="M25" s="224"/>
      <c r="N25" s="224"/>
      <c r="O25" s="225"/>
      <c r="P25" s="227">
        <f t="shared" si="5"/>
        <v>0.27300000000000002</v>
      </c>
      <c r="Q25" s="529"/>
    </row>
    <row r="26" spans="2:17" ht="18.75" customHeight="1" x14ac:dyDescent="0.25">
      <c r="B26" s="528"/>
      <c r="C26" s="221" t="s">
        <v>218</v>
      </c>
      <c r="D26" s="222">
        <f t="shared" si="3"/>
        <v>0.30249999999999999</v>
      </c>
      <c r="E26" s="223">
        <v>0.5</v>
      </c>
      <c r="F26" s="224"/>
      <c r="G26" s="224">
        <v>0.2</v>
      </c>
      <c r="H26" s="224"/>
      <c r="I26" s="225"/>
      <c r="J26" s="226">
        <f t="shared" si="4"/>
        <v>0.35</v>
      </c>
      <c r="K26" s="223">
        <v>0.318</v>
      </c>
      <c r="L26" s="224"/>
      <c r="M26" s="224">
        <v>0.192</v>
      </c>
      <c r="N26" s="224"/>
      <c r="O26" s="225"/>
      <c r="P26" s="227">
        <f t="shared" si="5"/>
        <v>0.255</v>
      </c>
      <c r="Q26" s="529"/>
    </row>
    <row r="27" spans="2:17" ht="30" x14ac:dyDescent="0.25">
      <c r="B27" s="528"/>
      <c r="C27" s="221" t="s">
        <v>213</v>
      </c>
      <c r="D27" s="222">
        <f t="shared" si="3"/>
        <v>0.53200000000000003</v>
      </c>
      <c r="E27" s="223">
        <v>0.5</v>
      </c>
      <c r="F27" s="224">
        <v>0.75</v>
      </c>
      <c r="G27" s="224">
        <v>0.8</v>
      </c>
      <c r="H27" s="224"/>
      <c r="I27" s="225"/>
      <c r="J27" s="226">
        <f t="shared" si="4"/>
        <v>0.68333333333333324</v>
      </c>
      <c r="K27" s="223">
        <v>0.318</v>
      </c>
      <c r="L27" s="224">
        <v>0.47799999999999998</v>
      </c>
      <c r="M27" s="224">
        <v>0.34599999999999997</v>
      </c>
      <c r="N27" s="224"/>
      <c r="O27" s="225"/>
      <c r="P27" s="227">
        <f t="shared" si="5"/>
        <v>0.38066666666666665</v>
      </c>
      <c r="Q27" s="529"/>
    </row>
    <row r="28" spans="2:17" ht="30" x14ac:dyDescent="0.25">
      <c r="B28" s="528"/>
      <c r="C28" s="221" t="s">
        <v>214</v>
      </c>
      <c r="D28" s="222">
        <f t="shared" si="3"/>
        <v>0.76066666666666671</v>
      </c>
      <c r="E28" s="223">
        <v>0.75</v>
      </c>
      <c r="F28" s="224">
        <v>1</v>
      </c>
      <c r="G28" s="224">
        <v>0.8</v>
      </c>
      <c r="H28" s="224"/>
      <c r="I28" s="225"/>
      <c r="J28" s="226">
        <f t="shared" si="4"/>
        <v>0.85</v>
      </c>
      <c r="K28" s="223">
        <v>0.5</v>
      </c>
      <c r="L28" s="224">
        <v>0.78300000000000003</v>
      </c>
      <c r="M28" s="224">
        <v>0.73099999999999998</v>
      </c>
      <c r="N28" s="224"/>
      <c r="O28" s="225"/>
      <c r="P28" s="227">
        <f t="shared" si="5"/>
        <v>0.67133333333333323</v>
      </c>
      <c r="Q28" s="529"/>
    </row>
    <row r="29" spans="2:17" ht="18.75" customHeight="1" x14ac:dyDescent="0.25">
      <c r="B29" s="528"/>
      <c r="C29" s="221" t="s">
        <v>215</v>
      </c>
      <c r="D29" s="222">
        <f t="shared" si="3"/>
        <v>0.29249999999999998</v>
      </c>
      <c r="E29" s="223">
        <v>0.25</v>
      </c>
      <c r="F29" s="224">
        <v>0.25</v>
      </c>
      <c r="G29" s="224">
        <v>0.2</v>
      </c>
      <c r="H29" s="224"/>
      <c r="I29" s="225"/>
      <c r="J29" s="226">
        <f t="shared" si="4"/>
        <v>0.23333333333333331</v>
      </c>
      <c r="K29" s="223">
        <v>0.318</v>
      </c>
      <c r="L29" s="224">
        <v>0.39100000000000001</v>
      </c>
      <c r="M29" s="224">
        <v>0.34599999999999997</v>
      </c>
      <c r="N29" s="224"/>
      <c r="O29" s="225"/>
      <c r="P29" s="227">
        <f t="shared" si="5"/>
        <v>0.35166666666666674</v>
      </c>
      <c r="Q29" s="529"/>
    </row>
    <row r="30" spans="2:17" ht="18.75" customHeight="1" x14ac:dyDescent="0.25">
      <c r="B30" s="528"/>
      <c r="C30" s="221" t="s">
        <v>216</v>
      </c>
      <c r="D30" s="222">
        <f t="shared" si="3"/>
        <v>0.51900000000000002</v>
      </c>
      <c r="E30" s="223">
        <v>0.75</v>
      </c>
      <c r="F30" s="224">
        <v>0.25</v>
      </c>
      <c r="G30" s="224">
        <v>0.6</v>
      </c>
      <c r="H30" s="224"/>
      <c r="I30" s="225"/>
      <c r="J30" s="226">
        <f t="shared" si="4"/>
        <v>0.53333333333333333</v>
      </c>
      <c r="K30" s="223">
        <v>0.318</v>
      </c>
      <c r="L30" s="224">
        <v>0.69599999999999995</v>
      </c>
      <c r="M30" s="224">
        <v>0.5</v>
      </c>
      <c r="N30" s="224"/>
      <c r="O30" s="225"/>
      <c r="P30" s="227">
        <f t="shared" si="5"/>
        <v>0.50466666666666671</v>
      </c>
      <c r="Q30" s="529"/>
    </row>
    <row r="31" spans="2:17" ht="30" x14ac:dyDescent="0.25">
      <c r="B31" s="528"/>
      <c r="C31" s="228" t="s">
        <v>217</v>
      </c>
      <c r="D31" s="229">
        <f t="shared" si="3"/>
        <v>0.25959999999999994</v>
      </c>
      <c r="E31" s="230">
        <v>0.5</v>
      </c>
      <c r="F31" s="231"/>
      <c r="G31" s="231">
        <v>0.2</v>
      </c>
      <c r="H31" s="231"/>
      <c r="I31" s="232"/>
      <c r="J31" s="226">
        <f t="shared" si="4"/>
        <v>0.35</v>
      </c>
      <c r="K31" s="230">
        <v>0.22700000000000001</v>
      </c>
      <c r="L31" s="231">
        <v>0.217</v>
      </c>
      <c r="M31" s="231">
        <v>0.154</v>
      </c>
      <c r="N31" s="231"/>
      <c r="O31" s="232"/>
      <c r="P31" s="222">
        <f t="shared" si="5"/>
        <v>0.19933333333333333</v>
      </c>
      <c r="Q31" s="529"/>
    </row>
    <row r="32" spans="2:17" ht="17.25" customHeight="1" thickBot="1" x14ac:dyDescent="0.3">
      <c r="B32" s="528"/>
      <c r="C32" s="241" t="s">
        <v>199</v>
      </c>
      <c r="D32" s="242" t="str">
        <f t="shared" si="3"/>
        <v/>
      </c>
      <c r="E32" s="243"/>
      <c r="F32" s="244"/>
      <c r="G32" s="244"/>
      <c r="H32" s="244"/>
      <c r="I32" s="245"/>
      <c r="J32" s="246" t="str">
        <f t="shared" si="4"/>
        <v/>
      </c>
      <c r="K32" s="243"/>
      <c r="L32" s="244"/>
      <c r="M32" s="244"/>
      <c r="N32" s="244"/>
      <c r="O32" s="245"/>
      <c r="P32" s="247" t="str">
        <f t="shared" si="5"/>
        <v/>
      </c>
      <c r="Q32" s="529"/>
    </row>
    <row r="33" spans="2:17" ht="15.75" thickBot="1" x14ac:dyDescent="0.3">
      <c r="B33" s="532"/>
      <c r="C33" s="538"/>
      <c r="D33" s="538"/>
      <c r="E33" s="538"/>
      <c r="F33" s="538"/>
      <c r="G33" s="538"/>
      <c r="H33" s="538"/>
      <c r="I33" s="538"/>
      <c r="J33" s="538"/>
      <c r="K33" s="538"/>
      <c r="L33" s="538"/>
      <c r="M33" s="538"/>
      <c r="N33" s="538"/>
      <c r="O33" s="538"/>
      <c r="P33" s="538"/>
      <c r="Q33" s="535"/>
    </row>
    <row r="34" spans="2:17" ht="15.75" thickTop="1" x14ac:dyDescent="0.25"/>
  </sheetData>
  <protectedRanges>
    <protectedRange sqref="E8:I15 K8:O15 E23:I32 K23:O32" name="Intervalo1"/>
  </protectedRanges>
  <mergeCells count="10">
    <mergeCell ref="C3:P4"/>
    <mergeCell ref="C5:P5"/>
    <mergeCell ref="C20:P20"/>
    <mergeCell ref="D21:D22"/>
    <mergeCell ref="E21:J21"/>
    <mergeCell ref="K21:P21"/>
    <mergeCell ref="D6:D7"/>
    <mergeCell ref="E6:J6"/>
    <mergeCell ref="K6:P6"/>
    <mergeCell ref="C18:P19"/>
  </mergeCells>
  <dataValidations count="1">
    <dataValidation type="decimal" allowBlank="1" showInputMessage="1" showErrorMessage="1" errorTitle="erro" error="Insira valores entre 0% e 100%_x000a__x000a_Para valores decimais use a vírgula (,) para separar as unidades das décimas em vez do ponto (.)" sqref="E8:O15 E23:O32" xr:uid="{D74E9EA7-ABC1-4501-BBE4-8851388CD6D8}">
      <formula1>0</formula1>
      <formula2>1</formula2>
    </dataValidation>
  </dataValidations>
  <hyperlinks>
    <hyperlink ref="A1" location="Indice!A1" display="Índice" xr:uid="{A57CCFFD-CE21-4B2E-A92B-F2157B72E10A}"/>
  </hyperlinks>
  <pageMargins left="0.7" right="0.7" top="0.7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00FD-DDB0-46E1-8C47-974B5F2A387A}">
  <sheetPr>
    <tabColor theme="7" tint="0.59999389629810485"/>
    <pageSetUpPr fitToPage="1"/>
  </sheetPr>
  <dimension ref="A1:Q55"/>
  <sheetViews>
    <sheetView showGridLines="0" zoomScaleNormal="100" workbookViewId="0">
      <selection activeCell="K48" sqref="K48"/>
    </sheetView>
  </sheetViews>
  <sheetFormatPr defaultRowHeight="15" x14ac:dyDescent="0.25"/>
  <cols>
    <col min="1" max="1" width="6.140625" customWidth="1"/>
    <col min="2" max="2" width="3" customWidth="1"/>
    <col min="3" max="3" width="82.85546875" customWidth="1"/>
    <col min="4" max="5" width="8.42578125" style="101" customWidth="1"/>
    <col min="6" max="7" width="9.28515625" style="101" customWidth="1"/>
    <col min="8" max="9" width="10.7109375" style="101" customWidth="1"/>
    <col min="10" max="10" width="2.85546875" customWidth="1"/>
    <col min="11" max="11" width="9.28515625" customWidth="1"/>
    <col min="14" max="14" width="2.85546875" customWidth="1"/>
  </cols>
  <sheetData>
    <row r="1" spans="1:17" ht="21" customHeight="1" x14ac:dyDescent="0.25">
      <c r="A1" s="589" t="s">
        <v>243</v>
      </c>
    </row>
    <row r="2" spans="1:17" ht="5.25" customHeight="1" thickBot="1" x14ac:dyDescent="0.3"/>
    <row r="3" spans="1:17" ht="15" customHeight="1" thickTop="1" x14ac:dyDescent="0.25">
      <c r="B3" s="544"/>
      <c r="C3" s="676" t="s">
        <v>283</v>
      </c>
      <c r="D3" s="676"/>
      <c r="E3" s="676"/>
      <c r="F3" s="676"/>
      <c r="G3" s="676"/>
      <c r="H3" s="676"/>
      <c r="I3" s="676"/>
      <c r="J3" s="546"/>
    </row>
    <row r="4" spans="1:17" x14ac:dyDescent="0.25">
      <c r="B4" s="545"/>
      <c r="C4" s="677"/>
      <c r="D4" s="677"/>
      <c r="E4" s="677"/>
      <c r="F4" s="677"/>
      <c r="G4" s="677"/>
      <c r="H4" s="677"/>
      <c r="I4" s="677"/>
      <c r="J4" s="547"/>
      <c r="N4" s="101"/>
      <c r="P4" s="101"/>
      <c r="Q4" s="101"/>
    </row>
    <row r="5" spans="1:17" ht="6.75" customHeight="1" thickBot="1" x14ac:dyDescent="0.3">
      <c r="B5" s="528"/>
      <c r="C5" s="746"/>
      <c r="D5" s="746"/>
      <c r="E5" s="746"/>
      <c r="F5" s="10"/>
      <c r="G5" s="10"/>
      <c r="H5" s="10"/>
      <c r="I5" s="10"/>
      <c r="J5" s="529"/>
      <c r="N5" s="101"/>
      <c r="P5" s="101"/>
      <c r="Q5" s="101"/>
    </row>
    <row r="6" spans="1:17" ht="15.75" thickBot="1" x14ac:dyDescent="0.3">
      <c r="B6" s="528"/>
      <c r="C6" s="551"/>
      <c r="D6" s="720" t="s">
        <v>43</v>
      </c>
      <c r="E6" s="747" t="s">
        <v>50</v>
      </c>
      <c r="F6" s="748"/>
      <c r="G6" s="748"/>
      <c r="H6" s="748"/>
      <c r="I6" s="749"/>
      <c r="J6" s="529"/>
      <c r="N6" s="101"/>
    </row>
    <row r="7" spans="1:17" ht="23.25" customHeight="1" thickBot="1" x14ac:dyDescent="0.3">
      <c r="B7" s="528"/>
      <c r="C7" s="522" t="s">
        <v>63</v>
      </c>
      <c r="D7" s="721"/>
      <c r="E7" s="90" t="str">
        <f>Indice!$D$5</f>
        <v>1º Ciclo</v>
      </c>
      <c r="F7" s="91" t="str">
        <f>Indice!$D$6</f>
        <v>2º Ciclo</v>
      </c>
      <c r="G7" s="92" t="str">
        <f>Indice!$D$7</f>
        <v>3º Ciclo</v>
      </c>
      <c r="H7" s="93" t="str">
        <f>Indice!$D$8</f>
        <v>Secundário Geral</v>
      </c>
      <c r="I7" s="94" t="str">
        <f>Indice!$D$9</f>
        <v>Secundário Profissional</v>
      </c>
      <c r="J7" s="529"/>
      <c r="N7" s="101"/>
    </row>
    <row r="8" spans="1:17" ht="15.75" customHeight="1" x14ac:dyDescent="0.25">
      <c r="B8" s="528"/>
      <c r="C8" s="235" t="s">
        <v>36</v>
      </c>
      <c r="D8" s="185">
        <f>IF(SUM(E8:I8)&gt;0,AVERAGE(E8:I8),"")</f>
        <v>4.0666666666666664</v>
      </c>
      <c r="E8" s="141">
        <v>3.7</v>
      </c>
      <c r="F8" s="142">
        <v>4.0999999999999996</v>
      </c>
      <c r="G8" s="142">
        <v>4.4000000000000004</v>
      </c>
      <c r="H8" s="142"/>
      <c r="I8" s="143"/>
      <c r="J8" s="529"/>
      <c r="N8" s="101"/>
    </row>
    <row r="9" spans="1:17" ht="15.75" customHeight="1" x14ac:dyDescent="0.25">
      <c r="B9" s="528"/>
      <c r="C9" s="221" t="s">
        <v>39</v>
      </c>
      <c r="D9" s="186">
        <f>IF(SUM(E9:I9)&gt;0,AVERAGE(E9:I9),"")</f>
        <v>3.5666666666666664</v>
      </c>
      <c r="E9" s="144">
        <v>3.1</v>
      </c>
      <c r="F9" s="145">
        <v>4</v>
      </c>
      <c r="G9" s="145">
        <v>3.6</v>
      </c>
      <c r="H9" s="145"/>
      <c r="I9" s="146"/>
      <c r="J9" s="529"/>
      <c r="N9" s="101"/>
    </row>
    <row r="10" spans="1:17" ht="15.75" customHeight="1" x14ac:dyDescent="0.25">
      <c r="B10" s="528"/>
      <c r="C10" s="221" t="s">
        <v>35</v>
      </c>
      <c r="D10" s="186">
        <f>IF(SUM(E10:I10)&gt;0,AVERAGE(E10:I10),"")</f>
        <v>2.8666666666666671</v>
      </c>
      <c r="E10" s="144">
        <v>2.2000000000000002</v>
      </c>
      <c r="F10" s="145">
        <v>3.2</v>
      </c>
      <c r="G10" s="145">
        <v>3.2</v>
      </c>
      <c r="H10" s="145"/>
      <c r="I10" s="146"/>
      <c r="J10" s="529"/>
      <c r="N10" s="101"/>
    </row>
    <row r="11" spans="1:17" ht="15.75" customHeight="1" x14ac:dyDescent="0.25">
      <c r="B11" s="528"/>
      <c r="C11" s="221" t="s">
        <v>34</v>
      </c>
      <c r="D11" s="186">
        <f>IF(SUM(E11:I11)&gt;0,AVERAGE(E11:I11),"")</f>
        <v>2.8333333333333335</v>
      </c>
      <c r="E11" s="144">
        <v>2.8</v>
      </c>
      <c r="F11" s="145">
        <v>3</v>
      </c>
      <c r="G11" s="145">
        <v>2.7</v>
      </c>
      <c r="H11" s="145"/>
      <c r="I11" s="146"/>
      <c r="J11" s="529"/>
      <c r="N11" s="101"/>
    </row>
    <row r="12" spans="1:17" ht="15.75" customHeight="1" thickBot="1" x14ac:dyDescent="0.3">
      <c r="B12" s="528"/>
      <c r="C12" s="550" t="s">
        <v>33</v>
      </c>
      <c r="D12" s="187">
        <f>IF(SUM(E12:I12)&gt;0,AVERAGE(E12:I12),"")</f>
        <v>2.6666666666666665</v>
      </c>
      <c r="E12" s="147">
        <v>1.7</v>
      </c>
      <c r="F12" s="148">
        <v>3.2</v>
      </c>
      <c r="G12" s="148">
        <v>3.1</v>
      </c>
      <c r="H12" s="148"/>
      <c r="I12" s="149"/>
      <c r="J12" s="529"/>
      <c r="N12" s="101"/>
    </row>
    <row r="13" spans="1:17" x14ac:dyDescent="0.25">
      <c r="B13" s="528"/>
      <c r="C13" s="552" t="s">
        <v>70</v>
      </c>
      <c r="D13" s="10"/>
      <c r="E13" s="10"/>
      <c r="F13" s="10"/>
      <c r="G13" s="10"/>
      <c r="H13" s="10"/>
      <c r="I13" s="10"/>
      <c r="J13" s="543"/>
      <c r="M13" s="101"/>
      <c r="N13" s="101"/>
      <c r="O13" s="101"/>
      <c r="P13" s="101"/>
      <c r="Q13" s="101"/>
    </row>
    <row r="14" spans="1:17" x14ac:dyDescent="0.25">
      <c r="B14" s="528"/>
      <c r="C14" s="552" t="s">
        <v>71</v>
      </c>
      <c r="D14" s="10"/>
      <c r="E14" s="10"/>
      <c r="F14" s="10"/>
      <c r="G14" s="10"/>
      <c r="H14" s="10"/>
      <c r="I14" s="10"/>
      <c r="J14" s="543"/>
      <c r="M14" s="101"/>
      <c r="N14" s="101"/>
      <c r="O14" s="101"/>
      <c r="P14" s="101"/>
      <c r="Q14" s="101"/>
    </row>
    <row r="15" spans="1:17" x14ac:dyDescent="0.25">
      <c r="B15" s="528"/>
      <c r="C15" s="552" t="s">
        <v>72</v>
      </c>
      <c r="D15" s="10"/>
      <c r="E15" s="10"/>
      <c r="F15" s="10"/>
      <c r="G15" s="10"/>
      <c r="H15" s="10"/>
      <c r="I15" s="10"/>
      <c r="J15" s="543"/>
      <c r="M15" s="101"/>
      <c r="N15" s="101"/>
      <c r="O15" s="101"/>
      <c r="P15" s="101"/>
      <c r="Q15" s="101"/>
    </row>
    <row r="16" spans="1:17" x14ac:dyDescent="0.25">
      <c r="B16" s="528"/>
      <c r="C16" s="552" t="s">
        <v>73</v>
      </c>
      <c r="D16" s="10"/>
      <c r="E16" s="10"/>
      <c r="F16" s="10"/>
      <c r="G16" s="10"/>
      <c r="H16" s="10"/>
      <c r="I16" s="10"/>
      <c r="J16" s="543"/>
      <c r="M16" s="101"/>
      <c r="N16" s="101"/>
      <c r="O16" s="101"/>
      <c r="P16" s="101"/>
      <c r="Q16" s="101"/>
    </row>
    <row r="17" spans="2:17" x14ac:dyDescent="0.25">
      <c r="B17" s="528"/>
      <c r="C17" s="552" t="s">
        <v>74</v>
      </c>
      <c r="D17" s="10"/>
      <c r="E17" s="10"/>
      <c r="F17" s="10"/>
      <c r="G17" s="10"/>
      <c r="H17" s="10"/>
      <c r="I17" s="10"/>
      <c r="J17" s="543"/>
      <c r="M17" s="101"/>
      <c r="N17" s="101"/>
      <c r="O17" s="101"/>
      <c r="P17" s="101"/>
      <c r="Q17" s="101"/>
    </row>
    <row r="18" spans="2:17" ht="15.75" thickBot="1" x14ac:dyDescent="0.3">
      <c r="B18" s="532"/>
      <c r="C18" s="553"/>
      <c r="D18" s="534"/>
      <c r="E18" s="534"/>
      <c r="F18" s="534"/>
      <c r="G18" s="534"/>
      <c r="H18" s="534"/>
      <c r="I18" s="534"/>
      <c r="J18" s="554"/>
      <c r="M18" s="101"/>
      <c r="N18" s="101"/>
      <c r="O18" s="101"/>
      <c r="P18" s="101"/>
      <c r="Q18" s="101"/>
    </row>
    <row r="19" spans="2:17" ht="16.5" thickTop="1" thickBot="1" x14ac:dyDescent="0.3">
      <c r="B19" s="5"/>
      <c r="C19" s="552"/>
      <c r="D19" s="10"/>
      <c r="E19" s="10"/>
      <c r="F19" s="10"/>
      <c r="G19" s="10"/>
      <c r="H19" s="10"/>
      <c r="I19" s="10"/>
      <c r="J19" s="10"/>
      <c r="M19" s="101"/>
      <c r="N19" s="101"/>
      <c r="O19" s="101"/>
      <c r="P19" s="101"/>
      <c r="Q19" s="101"/>
    </row>
    <row r="20" spans="2:17" ht="15.75" thickTop="1" x14ac:dyDescent="0.25">
      <c r="B20" s="544"/>
      <c r="C20" s="676" t="s">
        <v>284</v>
      </c>
      <c r="D20" s="676"/>
      <c r="E20" s="676"/>
      <c r="F20" s="676"/>
      <c r="G20" s="676"/>
      <c r="H20" s="676"/>
      <c r="I20" s="676"/>
      <c r="J20" s="546"/>
      <c r="M20" s="101"/>
      <c r="N20" s="101"/>
      <c r="O20" s="101"/>
      <c r="P20" s="101"/>
      <c r="Q20" s="101"/>
    </row>
    <row r="21" spans="2:17" x14ac:dyDescent="0.25">
      <c r="B21" s="545"/>
      <c r="C21" s="677"/>
      <c r="D21" s="677"/>
      <c r="E21" s="677"/>
      <c r="F21" s="677"/>
      <c r="G21" s="677"/>
      <c r="H21" s="677"/>
      <c r="I21" s="677"/>
      <c r="J21" s="547"/>
      <c r="M21" s="101"/>
      <c r="N21" s="101"/>
      <c r="O21" s="101"/>
      <c r="P21" s="101"/>
      <c r="Q21" s="101"/>
    </row>
    <row r="22" spans="2:17" ht="15.75" thickBot="1" x14ac:dyDescent="0.3">
      <c r="B22" s="528"/>
      <c r="C22" s="734"/>
      <c r="D22" s="734"/>
      <c r="E22" s="734"/>
      <c r="F22" s="734"/>
      <c r="G22" s="734"/>
      <c r="H22" s="734"/>
      <c r="I22" s="734"/>
      <c r="J22" s="529"/>
      <c r="M22" s="101"/>
      <c r="N22" s="101"/>
      <c r="O22" s="101"/>
      <c r="P22" s="101"/>
      <c r="Q22" s="101"/>
    </row>
    <row r="23" spans="2:17" ht="15.75" thickBot="1" x14ac:dyDescent="0.3">
      <c r="B23" s="528"/>
      <c r="C23" s="530"/>
      <c r="D23" s="720" t="s">
        <v>43</v>
      </c>
      <c r="E23" s="716" t="s">
        <v>50</v>
      </c>
      <c r="F23" s="717"/>
      <c r="G23" s="718"/>
      <c r="H23" s="718"/>
      <c r="I23" s="719"/>
      <c r="J23" s="529"/>
      <c r="M23" s="101"/>
      <c r="N23" s="101"/>
      <c r="O23" s="101"/>
      <c r="P23" s="101"/>
      <c r="Q23" s="101"/>
    </row>
    <row r="24" spans="2:17" ht="23.25" thickBot="1" x14ac:dyDescent="0.3">
      <c r="B24" s="528"/>
      <c r="C24" s="531" t="s">
        <v>252</v>
      </c>
      <c r="D24" s="721"/>
      <c r="E24" s="90" t="str">
        <f>Indice!$D$5</f>
        <v>1º Ciclo</v>
      </c>
      <c r="F24" s="91" t="str">
        <f>Indice!$D$6</f>
        <v>2º Ciclo</v>
      </c>
      <c r="G24" s="92" t="str">
        <f>Indice!$D$7</f>
        <v>3º Ciclo</v>
      </c>
      <c r="H24" s="93" t="str">
        <f>Indice!$D$8</f>
        <v>Secundário Geral</v>
      </c>
      <c r="I24" s="94" t="str">
        <f>Indice!$D$9</f>
        <v>Secundário Profissional</v>
      </c>
      <c r="J24" s="529"/>
      <c r="M24" s="101"/>
      <c r="N24" s="101"/>
      <c r="O24" s="101"/>
      <c r="P24" s="101"/>
      <c r="Q24" s="101"/>
    </row>
    <row r="25" spans="2:17" ht="15.75" thickBot="1" x14ac:dyDescent="0.3">
      <c r="B25" s="528"/>
      <c r="C25" s="479" t="s">
        <v>220</v>
      </c>
      <c r="D25" s="188">
        <f t="shared" ref="D25" si="0">IF(SUM(E25:I25)&gt;0,AVERAGE(E25:I25),"")</f>
        <v>4.0666666666666664</v>
      </c>
      <c r="E25" s="150">
        <v>3.4</v>
      </c>
      <c r="F25" s="134">
        <v>4.3</v>
      </c>
      <c r="G25" s="134">
        <v>4.5</v>
      </c>
      <c r="H25" s="134"/>
      <c r="I25" s="135"/>
      <c r="J25" s="529"/>
      <c r="M25" s="101"/>
      <c r="N25" s="101"/>
      <c r="O25" s="101"/>
      <c r="P25" s="101"/>
      <c r="Q25" s="101"/>
    </row>
    <row r="26" spans="2:17" x14ac:dyDescent="0.25">
      <c r="B26" s="528"/>
      <c r="C26" s="555" t="s">
        <v>221</v>
      </c>
      <c r="D26" s="10"/>
      <c r="E26" s="10"/>
      <c r="F26" s="10"/>
      <c r="G26" s="10"/>
      <c r="H26" s="10"/>
      <c r="I26" s="10"/>
      <c r="J26" s="529"/>
      <c r="M26" s="101"/>
      <c r="N26" s="101"/>
      <c r="O26" s="101"/>
      <c r="P26" s="101"/>
      <c r="Q26" s="101"/>
    </row>
    <row r="27" spans="2:17" x14ac:dyDescent="0.25">
      <c r="B27" s="528"/>
      <c r="C27" s="555" t="s">
        <v>222</v>
      </c>
      <c r="D27" s="10"/>
      <c r="E27" s="10"/>
      <c r="F27" s="10"/>
      <c r="G27" s="10"/>
      <c r="H27" s="10"/>
      <c r="I27" s="10"/>
      <c r="J27" s="529"/>
      <c r="M27" s="101"/>
      <c r="N27" s="101"/>
      <c r="O27" s="101"/>
      <c r="P27" s="101"/>
      <c r="Q27" s="101"/>
    </row>
    <row r="28" spans="2:17" x14ac:dyDescent="0.25">
      <c r="B28" s="528"/>
      <c r="C28" s="555" t="s">
        <v>223</v>
      </c>
      <c r="D28" s="10"/>
      <c r="E28" s="10"/>
      <c r="F28" s="10"/>
      <c r="G28" s="10"/>
      <c r="H28" s="10"/>
      <c r="I28" s="10"/>
      <c r="J28" s="529"/>
      <c r="M28" s="101"/>
      <c r="N28" s="101"/>
      <c r="O28" s="101"/>
      <c r="P28" s="101"/>
      <c r="Q28" s="101"/>
    </row>
    <row r="29" spans="2:17" x14ac:dyDescent="0.25">
      <c r="B29" s="528"/>
      <c r="C29" s="555" t="s">
        <v>224</v>
      </c>
      <c r="D29" s="10"/>
      <c r="E29" s="10"/>
      <c r="F29" s="10"/>
      <c r="G29" s="10"/>
      <c r="H29" s="10"/>
      <c r="I29" s="10"/>
      <c r="J29" s="529"/>
      <c r="M29" s="101"/>
      <c r="N29" s="101"/>
      <c r="O29" s="101"/>
      <c r="P29" s="101"/>
      <c r="Q29" s="101"/>
    </row>
    <row r="30" spans="2:17" x14ac:dyDescent="0.25">
      <c r="B30" s="528"/>
      <c r="C30" s="555" t="s">
        <v>225</v>
      </c>
      <c r="D30" s="10"/>
      <c r="E30" s="10"/>
      <c r="F30" s="10"/>
      <c r="G30" s="10"/>
      <c r="H30" s="10"/>
      <c r="I30" s="10"/>
      <c r="J30" s="529"/>
      <c r="M30" s="101"/>
      <c r="N30" s="101"/>
      <c r="O30" s="101"/>
      <c r="P30" s="101"/>
      <c r="Q30" s="101"/>
    </row>
    <row r="31" spans="2:17" ht="15.75" thickBot="1" x14ac:dyDescent="0.3">
      <c r="B31" s="532"/>
      <c r="C31" s="538"/>
      <c r="D31" s="534"/>
      <c r="E31" s="534"/>
      <c r="F31" s="534"/>
      <c r="G31" s="534"/>
      <c r="H31" s="534"/>
      <c r="I31" s="534"/>
      <c r="J31" s="535"/>
      <c r="M31" s="101"/>
      <c r="N31" s="101"/>
      <c r="O31" s="101"/>
      <c r="P31" s="101"/>
      <c r="Q31" s="101"/>
    </row>
    <row r="32" spans="2:17" ht="15" customHeight="1" thickTop="1" thickBot="1" x14ac:dyDescent="0.3">
      <c r="C32" s="248"/>
      <c r="D32" s="248"/>
      <c r="E32" s="140"/>
      <c r="F32" s="140"/>
      <c r="G32" s="140"/>
      <c r="H32" s="140"/>
      <c r="I32" s="140"/>
    </row>
    <row r="33" spans="2:10" ht="15.75" thickTop="1" x14ac:dyDescent="0.25">
      <c r="B33" s="544"/>
      <c r="C33" s="676" t="s">
        <v>285</v>
      </c>
      <c r="D33" s="676"/>
      <c r="E33" s="676"/>
      <c r="F33" s="676"/>
      <c r="G33" s="676"/>
      <c r="H33" s="676"/>
      <c r="I33" s="676"/>
      <c r="J33" s="546"/>
    </row>
    <row r="34" spans="2:10" x14ac:dyDescent="0.25">
      <c r="B34" s="545"/>
      <c r="C34" s="677"/>
      <c r="D34" s="677"/>
      <c r="E34" s="677"/>
      <c r="F34" s="677"/>
      <c r="G34" s="677"/>
      <c r="H34" s="677"/>
      <c r="I34" s="677"/>
      <c r="J34" s="547"/>
    </row>
    <row r="35" spans="2:10" ht="15.75" thickBot="1" x14ac:dyDescent="0.3">
      <c r="B35" s="528"/>
      <c r="C35" s="734" t="s">
        <v>226</v>
      </c>
      <c r="D35" s="734"/>
      <c r="E35" s="734"/>
      <c r="F35" s="734"/>
      <c r="G35" s="734"/>
      <c r="H35" s="734"/>
      <c r="I35" s="734"/>
      <c r="J35" s="529"/>
    </row>
    <row r="36" spans="2:10" ht="15.75" thickBot="1" x14ac:dyDescent="0.3">
      <c r="B36" s="528"/>
      <c r="C36" s="530"/>
      <c r="D36" s="720" t="s">
        <v>43</v>
      </c>
      <c r="E36" s="716" t="s">
        <v>50</v>
      </c>
      <c r="F36" s="717"/>
      <c r="G36" s="718"/>
      <c r="H36" s="718"/>
      <c r="I36" s="719"/>
      <c r="J36" s="529"/>
    </row>
    <row r="37" spans="2:10" ht="23.25" thickBot="1" x14ac:dyDescent="0.3">
      <c r="B37" s="528"/>
      <c r="C37" s="531" t="s">
        <v>252</v>
      </c>
      <c r="D37" s="721"/>
      <c r="E37" s="90" t="str">
        <f>Indice!$D$5</f>
        <v>1º Ciclo</v>
      </c>
      <c r="F37" s="91" t="str">
        <f>Indice!$D$6</f>
        <v>2º Ciclo</v>
      </c>
      <c r="G37" s="92" t="str">
        <f>Indice!$D$7</f>
        <v>3º Ciclo</v>
      </c>
      <c r="H37" s="93" t="str">
        <f>Indice!$D$8</f>
        <v>Secundário Geral</v>
      </c>
      <c r="I37" s="94" t="str">
        <f>Indice!$D$9</f>
        <v>Secundário Profissional</v>
      </c>
      <c r="J37" s="529"/>
    </row>
    <row r="38" spans="2:10" x14ac:dyDescent="0.25">
      <c r="B38" s="528"/>
      <c r="C38" s="249" t="s">
        <v>227</v>
      </c>
      <c r="D38" s="615">
        <f t="shared" ref="D38:D40" si="1">IF(SUM(E38:I38)&gt;0,AVERAGE(E38:I38),"")</f>
        <v>0.11049999999999999</v>
      </c>
      <c r="E38" s="605">
        <v>0.11799999999999999</v>
      </c>
      <c r="F38" s="606">
        <v>0.10299999999999999</v>
      </c>
      <c r="G38" s="606"/>
      <c r="H38" s="606"/>
      <c r="I38" s="607"/>
      <c r="J38" s="529"/>
    </row>
    <row r="39" spans="2:10" x14ac:dyDescent="0.25">
      <c r="B39" s="528"/>
      <c r="C39" s="250" t="s">
        <v>228</v>
      </c>
      <c r="D39" s="616">
        <f t="shared" si="1"/>
        <v>0.50166666666666659</v>
      </c>
      <c r="E39" s="608">
        <v>0.64700000000000002</v>
      </c>
      <c r="F39" s="609">
        <v>0.57299999999999995</v>
      </c>
      <c r="G39" s="609">
        <v>0.28499999999999998</v>
      </c>
      <c r="H39" s="609"/>
      <c r="I39" s="610"/>
      <c r="J39" s="529"/>
    </row>
    <row r="40" spans="2:10" x14ac:dyDescent="0.25">
      <c r="B40" s="528"/>
      <c r="C40" s="250" t="s">
        <v>229</v>
      </c>
      <c r="D40" s="616">
        <f t="shared" si="1"/>
        <v>0.21450000000000002</v>
      </c>
      <c r="E40" s="608"/>
      <c r="F40" s="609">
        <v>0.154</v>
      </c>
      <c r="G40" s="609">
        <v>0.27500000000000002</v>
      </c>
      <c r="H40" s="609"/>
      <c r="I40" s="610"/>
      <c r="J40" s="529"/>
    </row>
    <row r="41" spans="2:10" x14ac:dyDescent="0.25">
      <c r="B41" s="528"/>
      <c r="C41" s="250" t="s">
        <v>230</v>
      </c>
      <c r="D41" s="616">
        <f t="shared" ref="D41:D49" si="2">IF(SUM(E41:I41)&gt;0,AVERAGE(E41:I41),"")</f>
        <v>0.221</v>
      </c>
      <c r="E41" s="608">
        <v>0.13200000000000001</v>
      </c>
      <c r="F41" s="609">
        <v>0.316</v>
      </c>
      <c r="G41" s="609">
        <v>0.215</v>
      </c>
      <c r="H41" s="609"/>
      <c r="I41" s="610"/>
      <c r="J41" s="529"/>
    </row>
    <row r="42" spans="2:10" x14ac:dyDescent="0.25">
      <c r="B42" s="528"/>
      <c r="C42" s="250" t="s">
        <v>231</v>
      </c>
      <c r="D42" s="616" t="str">
        <f t="shared" si="2"/>
        <v/>
      </c>
      <c r="E42" s="608"/>
      <c r="F42" s="609"/>
      <c r="G42" s="609"/>
      <c r="H42" s="609"/>
      <c r="I42" s="610"/>
      <c r="J42" s="529"/>
    </row>
    <row r="43" spans="2:10" x14ac:dyDescent="0.25">
      <c r="B43" s="528"/>
      <c r="C43" s="250" t="s">
        <v>232</v>
      </c>
      <c r="D43" s="616">
        <f t="shared" si="2"/>
        <v>0.115</v>
      </c>
      <c r="E43" s="608"/>
      <c r="F43" s="609"/>
      <c r="G43" s="609">
        <v>0.115</v>
      </c>
      <c r="H43" s="609"/>
      <c r="I43" s="610"/>
      <c r="J43" s="529"/>
    </row>
    <row r="44" spans="2:10" x14ac:dyDescent="0.25">
      <c r="B44" s="528"/>
      <c r="C44" s="250" t="s">
        <v>233</v>
      </c>
      <c r="D44" s="616">
        <f t="shared" si="2"/>
        <v>0.252</v>
      </c>
      <c r="E44" s="608">
        <v>0.13200000000000001</v>
      </c>
      <c r="F44" s="609">
        <v>0.29899999999999999</v>
      </c>
      <c r="G44" s="609">
        <v>0.32500000000000001</v>
      </c>
      <c r="H44" s="609"/>
      <c r="I44" s="610"/>
      <c r="J44" s="529"/>
    </row>
    <row r="45" spans="2:10" x14ac:dyDescent="0.25">
      <c r="B45" s="528"/>
      <c r="C45" s="250" t="s">
        <v>234</v>
      </c>
      <c r="D45" s="616">
        <f t="shared" si="2"/>
        <v>0.14699999999999999</v>
      </c>
      <c r="E45" s="608">
        <v>0.14699999999999999</v>
      </c>
      <c r="F45" s="609"/>
      <c r="G45" s="609"/>
      <c r="H45" s="609"/>
      <c r="I45" s="610"/>
      <c r="J45" s="529"/>
    </row>
    <row r="46" spans="2:10" x14ac:dyDescent="0.25">
      <c r="B46" s="528"/>
      <c r="C46" s="250" t="s">
        <v>235</v>
      </c>
      <c r="D46" s="616">
        <f t="shared" si="2"/>
        <v>0.27166666666666667</v>
      </c>
      <c r="E46" s="608">
        <v>0.32400000000000001</v>
      </c>
      <c r="F46" s="609">
        <v>0.29099999999999998</v>
      </c>
      <c r="G46" s="609">
        <v>0.2</v>
      </c>
      <c r="H46" s="609"/>
      <c r="I46" s="610"/>
      <c r="J46" s="529"/>
    </row>
    <row r="47" spans="2:10" x14ac:dyDescent="0.25">
      <c r="B47" s="528"/>
      <c r="C47" s="250" t="s">
        <v>236</v>
      </c>
      <c r="D47" s="616">
        <f t="shared" si="2"/>
        <v>0.25800000000000001</v>
      </c>
      <c r="E47" s="608">
        <v>0.26500000000000001</v>
      </c>
      <c r="F47" s="609">
        <v>0.23899999999999999</v>
      </c>
      <c r="G47" s="609">
        <v>0.27</v>
      </c>
      <c r="H47" s="609"/>
      <c r="I47" s="610"/>
      <c r="J47" s="529"/>
    </row>
    <row r="48" spans="2:10" x14ac:dyDescent="0.25">
      <c r="B48" s="528"/>
      <c r="C48" s="250" t="s">
        <v>237</v>
      </c>
      <c r="D48" s="616">
        <f t="shared" si="2"/>
        <v>0.10150000000000001</v>
      </c>
      <c r="E48" s="608">
        <v>0.10299999999999999</v>
      </c>
      <c r="F48" s="609"/>
      <c r="G48" s="609">
        <v>0.1</v>
      </c>
      <c r="H48" s="609"/>
      <c r="I48" s="610"/>
      <c r="J48" s="529"/>
    </row>
    <row r="49" spans="2:10" x14ac:dyDescent="0.25">
      <c r="B49" s="528"/>
      <c r="C49" s="250" t="s">
        <v>238</v>
      </c>
      <c r="D49" s="616">
        <f t="shared" si="2"/>
        <v>0.23699999999999999</v>
      </c>
      <c r="E49" s="608"/>
      <c r="F49" s="609">
        <v>0.154</v>
      </c>
      <c r="G49" s="609">
        <v>0.32</v>
      </c>
      <c r="H49" s="609"/>
      <c r="I49" s="610"/>
      <c r="J49" s="529"/>
    </row>
    <row r="50" spans="2:10" ht="15.75" thickBot="1" x14ac:dyDescent="0.3">
      <c r="B50" s="528"/>
      <c r="C50" s="251" t="s">
        <v>208</v>
      </c>
      <c r="D50" s="617">
        <f>IF(SUM(E50:I50)&gt;0,AVERAGE(E50:I50),"")</f>
        <v>0.1215</v>
      </c>
      <c r="E50" s="611"/>
      <c r="F50" s="612">
        <v>0.10299999999999999</v>
      </c>
      <c r="G50" s="612">
        <v>0.14000000000000001</v>
      </c>
      <c r="H50" s="612"/>
      <c r="I50" s="613"/>
      <c r="J50" s="529"/>
    </row>
    <row r="51" spans="2:10" ht="15.75" thickBot="1" x14ac:dyDescent="0.3">
      <c r="B51" s="532"/>
      <c r="C51" s="538"/>
      <c r="D51" s="534"/>
      <c r="E51" s="534"/>
      <c r="F51" s="534"/>
      <c r="G51" s="534"/>
      <c r="H51" s="534"/>
      <c r="I51" s="534"/>
      <c r="J51" s="535"/>
    </row>
    <row r="52" spans="2:10" ht="15.75" thickTop="1" x14ac:dyDescent="0.25"/>
    <row r="55" spans="2:10" ht="6.75" customHeight="1" x14ac:dyDescent="0.25"/>
  </sheetData>
  <protectedRanges>
    <protectedRange sqref="E38:I50 E25:I25" name="Intervalo1"/>
    <protectedRange sqref="E8:I12" name="Intervalo1_1_1"/>
  </protectedRanges>
  <mergeCells count="12">
    <mergeCell ref="C3:I4"/>
    <mergeCell ref="C35:I35"/>
    <mergeCell ref="D36:D37"/>
    <mergeCell ref="E36:I36"/>
    <mergeCell ref="C5:E5"/>
    <mergeCell ref="D6:D7"/>
    <mergeCell ref="C22:I22"/>
    <mergeCell ref="D23:D24"/>
    <mergeCell ref="E23:I23"/>
    <mergeCell ref="C20:I21"/>
    <mergeCell ref="C33:I34"/>
    <mergeCell ref="E6:I6"/>
  </mergeCells>
  <dataValidations count="2">
    <dataValidation type="decimal" allowBlank="1" showInputMessage="1" showErrorMessage="1" errorTitle="erro" error="Insira valores entre 1 e 5._x000a__x000a_Para valores decimais use a vírgula (,) para separar as unidades das décimas em vez do ponto (.)" sqref="E25:I25 E8:I12" xr:uid="{79219032-E12A-4CA9-984C-3EBAC2042BC1}">
      <formula1>1</formula1>
      <formula2>5</formula2>
    </dataValidation>
    <dataValidation type="decimal" allowBlank="1" showInputMessage="1" showErrorMessage="1" errorTitle="erro" error="Insira valores entre 1 e 5._x000a__x000a_Para valores decimais use a vírgula (,) para separar as unidades das décimas em vez do ponto (.)" sqref="E38:I50" xr:uid="{43E0F3E5-9C77-4D64-92FB-816BC8C2959E}">
      <formula1>0</formula1>
      <formula2>100</formula2>
    </dataValidation>
  </dataValidations>
  <hyperlinks>
    <hyperlink ref="A1" location="Indice!A1" display="Índice" xr:uid="{6EEA1371-4711-4D9E-B1D2-91703FA7EC81}"/>
  </hyperlink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11</vt:i4>
      </vt:variant>
    </vt:vector>
  </HeadingPairs>
  <TitlesOfParts>
    <vt:vector size="22" baseType="lpstr">
      <vt:lpstr>Indice</vt:lpstr>
      <vt:lpstr>Taxas de participação</vt:lpstr>
      <vt:lpstr>Médias por Questão e Nivel Ens.</vt:lpstr>
      <vt:lpstr>Médias por Questão e Particip.</vt:lpstr>
      <vt:lpstr>Médias por dimensão SELFIE</vt:lpstr>
      <vt:lpstr>Questões próprias</vt:lpstr>
      <vt:lpstr>Outras áreas 1</vt:lpstr>
      <vt:lpstr>Fatores relativos EA Remoto</vt:lpstr>
      <vt:lpstr>Outras áreas 2</vt:lpstr>
      <vt:lpstr>Exemplos de atividades eficazes</vt:lpstr>
      <vt:lpstr>Tecnologia útil para o ensino</vt:lpstr>
      <vt:lpstr>Acesso_dos_alunos_a_dispositivos_fora_da_escola</vt:lpstr>
      <vt:lpstr>Adoção_de_tecnologia</vt:lpstr>
      <vt:lpstr>Como_é_que_os_seus_alunos_utilizam_a_tecnologia_dentro_e_fora_da_escola</vt:lpstr>
      <vt:lpstr>Confiança_na_utilização_de_tecnologia</vt:lpstr>
      <vt:lpstr>Conhecimentos_técnicos_dos_alunos</vt:lpstr>
      <vt:lpstr>Fatores_negativos_para_o_uso_de_tecnologia_em_casa__ensino_e_aprendizagem_remotos</vt:lpstr>
      <vt:lpstr>Fatores_positivos_para_o_uso_de_tecnologia_em_casa__ensino_e_aprendizagem_remotos</vt:lpstr>
      <vt:lpstr>Fatores_que_inibem_a_utilização_de_tecnologia</vt:lpstr>
      <vt:lpstr>Percentagem_de_tempo_disponível_para_ensinar_com_tecnologias_digitais</vt:lpstr>
      <vt:lpstr>Taxas_de_participação_nos_questionários</vt:lpstr>
      <vt:lpstr>Utilidade_das_atividades_de_Desenvolvimento_Profissional_Contínuo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Dorotea</dc:creator>
  <cp:lastModifiedBy>Isabel Estevinha</cp:lastModifiedBy>
  <cp:lastPrinted>2020-01-28T14:15:16Z</cp:lastPrinted>
  <dcterms:created xsi:type="dcterms:W3CDTF">2015-06-05T18:19:34Z</dcterms:created>
  <dcterms:modified xsi:type="dcterms:W3CDTF">2021-04-19T15:21:45Z</dcterms:modified>
</cp:coreProperties>
</file>